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030" windowHeight="8070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U237" i="1"/>
  <c r="V237"/>
  <c r="W237"/>
  <c r="X237"/>
  <c r="Y237"/>
  <c r="Z237"/>
  <c r="AA237"/>
  <c r="AB237"/>
  <c r="AC237"/>
  <c r="AD237"/>
  <c r="AE237"/>
  <c r="AF237"/>
  <c r="AG237"/>
  <c r="AH237"/>
  <c r="K166"/>
  <c r="L166"/>
  <c r="M166"/>
  <c r="N166"/>
  <c r="O166"/>
  <c r="P166"/>
  <c r="Q166"/>
  <c r="R166"/>
  <c r="T166"/>
  <c r="K162"/>
  <c r="L162"/>
  <c r="M162"/>
  <c r="N162"/>
  <c r="O162"/>
  <c r="P162"/>
  <c r="Q162"/>
  <c r="R162"/>
  <c r="T162"/>
  <c r="K106"/>
  <c r="L106"/>
  <c r="M106"/>
  <c r="N106"/>
  <c r="O106"/>
  <c r="P106"/>
  <c r="Q106"/>
  <c r="R106"/>
  <c r="T106"/>
  <c r="K91"/>
  <c r="L91"/>
  <c r="M91"/>
  <c r="N91"/>
  <c r="O91"/>
  <c r="P91"/>
  <c r="Q91"/>
  <c r="R91"/>
  <c r="T91"/>
  <c r="K66"/>
  <c r="L66"/>
  <c r="M66"/>
  <c r="N66"/>
  <c r="O66"/>
  <c r="P66"/>
  <c r="Q66"/>
  <c r="R66"/>
  <c r="T66"/>
  <c r="U66"/>
  <c r="V66"/>
  <c r="W66"/>
  <c r="X66"/>
  <c r="Y66"/>
  <c r="Z66"/>
  <c r="AA66"/>
  <c r="AB66"/>
  <c r="AC66"/>
  <c r="AD66"/>
  <c r="AE66"/>
  <c r="AF66"/>
  <c r="AG66"/>
  <c r="K55"/>
  <c r="L55"/>
  <c r="M55"/>
  <c r="N55"/>
  <c r="O55"/>
  <c r="P55"/>
  <c r="Q55"/>
  <c r="R55"/>
  <c r="T55"/>
  <c r="U55"/>
  <c r="V55"/>
  <c r="W55"/>
  <c r="X55"/>
  <c r="Y55"/>
  <c r="Z55"/>
  <c r="AA55"/>
  <c r="AB55"/>
  <c r="AC55"/>
  <c r="AD55"/>
  <c r="AE55"/>
  <c r="AF55"/>
  <c r="AG55"/>
  <c r="S45"/>
  <c r="S47"/>
  <c r="L27"/>
  <c r="M27"/>
  <c r="N27"/>
  <c r="O27"/>
  <c r="P27"/>
  <c r="Q27"/>
  <c r="R27"/>
  <c r="T27"/>
  <c r="K27"/>
  <c r="S205"/>
  <c r="S104"/>
  <c r="S103"/>
  <c r="S102"/>
  <c r="S101"/>
  <c r="S100"/>
  <c r="S99"/>
  <c r="S98"/>
  <c r="S202"/>
  <c r="S190"/>
  <c r="S218"/>
  <c r="K236"/>
  <c r="L236"/>
  <c r="M236"/>
  <c r="N236"/>
  <c r="O236"/>
  <c r="P236"/>
  <c r="Q236"/>
  <c r="R236"/>
  <c r="T236"/>
  <c r="J236"/>
  <c r="S233"/>
  <c r="S236" s="1"/>
  <c r="S201"/>
  <c r="S167"/>
  <c r="S160"/>
  <c r="S159"/>
  <c r="S158"/>
  <c r="S156"/>
  <c r="S157"/>
  <c r="S155"/>
  <c r="S154"/>
  <c r="S153"/>
  <c r="S152"/>
  <c r="S151"/>
  <c r="S150"/>
  <c r="S149"/>
  <c r="S148"/>
  <c r="S147"/>
  <c r="S146"/>
  <c r="S145"/>
  <c r="S143"/>
  <c r="S144"/>
  <c r="S142"/>
  <c r="S163"/>
  <c r="S166" s="1"/>
  <c r="S90"/>
  <c r="S89"/>
  <c r="S88"/>
  <c r="S87"/>
  <c r="S86"/>
  <c r="S85"/>
  <c r="S194"/>
  <c r="S176"/>
  <c r="S65"/>
  <c r="S114"/>
  <c r="S113"/>
  <c r="S112"/>
  <c r="S111"/>
  <c r="S110"/>
  <c r="S109"/>
  <c r="S53"/>
  <c r="S108"/>
  <c r="S25"/>
  <c r="J27"/>
  <c r="S44"/>
  <c r="S43"/>
  <c r="S24"/>
  <c r="S23"/>
  <c r="S48"/>
  <c r="S42"/>
  <c r="S41"/>
  <c r="S40"/>
  <c r="S39"/>
  <c r="S38"/>
  <c r="S37"/>
  <c r="S36"/>
  <c r="S21"/>
  <c r="S22"/>
  <c r="S20"/>
  <c r="S64"/>
  <c r="S63"/>
  <c r="S19"/>
  <c r="S17"/>
  <c r="S18"/>
  <c r="S52"/>
  <c r="S62"/>
  <c r="S61"/>
  <c r="S16"/>
  <c r="S189"/>
  <c r="S107"/>
  <c r="S231"/>
  <c r="S230"/>
  <c r="S229"/>
  <c r="T232"/>
  <c r="R232"/>
  <c r="P232"/>
  <c r="O232"/>
  <c r="N232"/>
  <c r="M232"/>
  <c r="L232"/>
  <c r="K232"/>
  <c r="J232"/>
  <c r="S217"/>
  <c r="S200"/>
  <c r="S199"/>
  <c r="S94"/>
  <c r="S93"/>
  <c r="S92"/>
  <c r="S67"/>
  <c r="S51"/>
  <c r="S55" s="1"/>
  <c r="S35"/>
  <c r="S33"/>
  <c r="S32"/>
  <c r="S30"/>
  <c r="S28"/>
  <c r="S141"/>
  <c r="S140"/>
  <c r="S139"/>
  <c r="S138"/>
  <c r="S137"/>
  <c r="S135"/>
  <c r="S136"/>
  <c r="S134"/>
  <c r="S133"/>
  <c r="S131"/>
  <c r="S130"/>
  <c r="S129"/>
  <c r="S127"/>
  <c r="S126"/>
  <c r="S125"/>
  <c r="S124"/>
  <c r="S123"/>
  <c r="S122"/>
  <c r="S120"/>
  <c r="S119"/>
  <c r="S15"/>
  <c r="S14"/>
  <c r="S13"/>
  <c r="S12"/>
  <c r="S78"/>
  <c r="S79"/>
  <c r="S80"/>
  <c r="S81"/>
  <c r="S82"/>
  <c r="S83"/>
  <c r="S84"/>
  <c r="S77"/>
  <c r="S91" s="1"/>
  <c r="S8"/>
  <c r="S9"/>
  <c r="S10"/>
  <c r="S11"/>
  <c r="U91"/>
  <c r="V91"/>
  <c r="W91"/>
  <c r="X91"/>
  <c r="Y91"/>
  <c r="Z91"/>
  <c r="AA91"/>
  <c r="AB91"/>
  <c r="AC91"/>
  <c r="AD91"/>
  <c r="AE91"/>
  <c r="AF91"/>
  <c r="AG91"/>
  <c r="J91"/>
  <c r="S118"/>
  <c r="S225"/>
  <c r="S209"/>
  <c r="S60"/>
  <c r="O60"/>
  <c r="P60"/>
  <c r="Q60"/>
  <c r="R60"/>
  <c r="L208"/>
  <c r="M208"/>
  <c r="M50"/>
  <c r="M228"/>
  <c r="M224"/>
  <c r="M220"/>
  <c r="M216"/>
  <c r="M212"/>
  <c r="M204"/>
  <c r="M198"/>
  <c r="M193"/>
  <c r="M188"/>
  <c r="M184"/>
  <c r="M179"/>
  <c r="M175"/>
  <c r="M171"/>
  <c r="M117"/>
  <c r="M76"/>
  <c r="M71"/>
  <c r="M60"/>
  <c r="M97"/>
  <c r="S214"/>
  <c r="J106"/>
  <c r="M237" l="1"/>
  <c r="S232"/>
  <c r="S106"/>
  <c r="S162"/>
  <c r="S27"/>
  <c r="S66"/>
  <c r="K117"/>
  <c r="L117"/>
  <c r="N117"/>
  <c r="O117"/>
  <c r="P117"/>
  <c r="Q117"/>
  <c r="R117"/>
  <c r="T117"/>
  <c r="J117"/>
  <c r="K97"/>
  <c r="L97"/>
  <c r="N97"/>
  <c r="O97"/>
  <c r="P97"/>
  <c r="Q97"/>
  <c r="R97"/>
  <c r="T97"/>
  <c r="S222" l="1"/>
  <c r="N71"/>
  <c r="O71"/>
  <c r="K204"/>
  <c r="L204"/>
  <c r="N204"/>
  <c r="O204"/>
  <c r="P204"/>
  <c r="Q204"/>
  <c r="R204"/>
  <c r="T204"/>
  <c r="K50"/>
  <c r="L50"/>
  <c r="N50"/>
  <c r="O50"/>
  <c r="P50"/>
  <c r="Q50"/>
  <c r="Q237" s="1"/>
  <c r="R50"/>
  <c r="T50"/>
  <c r="K60"/>
  <c r="L60"/>
  <c r="N60"/>
  <c r="T60"/>
  <c r="J60"/>
  <c r="S197"/>
  <c r="S227"/>
  <c r="S226"/>
  <c r="S223"/>
  <c r="S219"/>
  <c r="S215"/>
  <c r="S210"/>
  <c r="S211"/>
  <c r="S206"/>
  <c r="S207"/>
  <c r="T228"/>
  <c r="T216"/>
  <c r="K228"/>
  <c r="L228"/>
  <c r="N228"/>
  <c r="O228"/>
  <c r="P228"/>
  <c r="R228"/>
  <c r="J228"/>
  <c r="K224"/>
  <c r="L224"/>
  <c r="N224"/>
  <c r="O224"/>
  <c r="P224"/>
  <c r="R224"/>
  <c r="T224"/>
  <c r="J224"/>
  <c r="K220"/>
  <c r="L220"/>
  <c r="N220"/>
  <c r="O220"/>
  <c r="P220"/>
  <c r="R220"/>
  <c r="T220"/>
  <c r="J220"/>
  <c r="K216"/>
  <c r="L216"/>
  <c r="N216"/>
  <c r="O216"/>
  <c r="P216"/>
  <c r="R216"/>
  <c r="J216"/>
  <c r="K212"/>
  <c r="L212"/>
  <c r="N212"/>
  <c r="O212"/>
  <c r="P212"/>
  <c r="R212"/>
  <c r="T212"/>
  <c r="J212"/>
  <c r="N208"/>
  <c r="O208"/>
  <c r="P208"/>
  <c r="R208"/>
  <c r="T208"/>
  <c r="K208"/>
  <c r="J208"/>
  <c r="T198"/>
  <c r="T193"/>
  <c r="T188"/>
  <c r="L76"/>
  <c r="K184"/>
  <c r="L184"/>
  <c r="O184"/>
  <c r="P184"/>
  <c r="R184"/>
  <c r="J50"/>
  <c r="J204"/>
  <c r="J55"/>
  <c r="K198"/>
  <c r="L198"/>
  <c r="O198"/>
  <c r="P198"/>
  <c r="R198"/>
  <c r="J198"/>
  <c r="K193"/>
  <c r="L193"/>
  <c r="O193"/>
  <c r="P193"/>
  <c r="R193"/>
  <c r="J193"/>
  <c r="J162"/>
  <c r="L179"/>
  <c r="J184"/>
  <c r="R188"/>
  <c r="R179"/>
  <c r="R175"/>
  <c r="R171"/>
  <c r="L188"/>
  <c r="L175"/>
  <c r="L171"/>
  <c r="L71"/>
  <c r="J71"/>
  <c r="K71"/>
  <c r="P71"/>
  <c r="T71"/>
  <c r="J76"/>
  <c r="K76"/>
  <c r="O76"/>
  <c r="P76"/>
  <c r="T76"/>
  <c r="J97"/>
  <c r="J166"/>
  <c r="J171"/>
  <c r="K171"/>
  <c r="O171"/>
  <c r="P171"/>
  <c r="T171"/>
  <c r="J175"/>
  <c r="K175"/>
  <c r="O175"/>
  <c r="P175"/>
  <c r="T175"/>
  <c r="J179"/>
  <c r="K179"/>
  <c r="O179"/>
  <c r="P179"/>
  <c r="J188"/>
  <c r="K188"/>
  <c r="O188"/>
  <c r="P188"/>
  <c r="R237" l="1"/>
  <c r="P237"/>
  <c r="N237"/>
  <c r="K237"/>
  <c r="O237"/>
  <c r="L237"/>
  <c r="S117"/>
  <c r="S97"/>
  <c r="S204"/>
  <c r="S50"/>
  <c r="S198"/>
  <c r="S208"/>
  <c r="S212"/>
  <c r="S228"/>
  <c r="S216"/>
  <c r="S220"/>
  <c r="S224"/>
  <c r="T179"/>
  <c r="T237" s="1"/>
  <c r="T184"/>
  <c r="S184"/>
  <c r="S193"/>
  <c r="J66"/>
  <c r="J237" s="1"/>
  <c r="S71"/>
  <c r="S179"/>
  <c r="S188"/>
  <c r="S175"/>
  <c r="S171"/>
  <c r="S76"/>
  <c r="S237" l="1"/>
</calcChain>
</file>

<file path=xl/sharedStrings.xml><?xml version="1.0" encoding="utf-8"?>
<sst xmlns="http://schemas.openxmlformats.org/spreadsheetml/2006/main" count="360" uniqueCount="242">
  <si>
    <t>Ionescu Marius</t>
  </si>
  <si>
    <t xml:space="preserve"> </t>
  </si>
  <si>
    <t>intocmit</t>
  </si>
  <si>
    <t xml:space="preserve">                                                                                                                                                      </t>
  </si>
  <si>
    <t>Ec. Adriana Hluhaniuc</t>
  </si>
  <si>
    <t>Ec. Carmen Prodan</t>
  </si>
  <si>
    <t>Director executiv - Direcţia Economică</t>
  </si>
  <si>
    <t>Preşedinte - Director general</t>
  </si>
  <si>
    <t xml:space="preserve">TOTAL GENERAL </t>
  </si>
  <si>
    <t>TOTAL</t>
  </si>
  <si>
    <t>69XXX00</t>
  </si>
  <si>
    <t>Bucuresti</t>
  </si>
  <si>
    <t>01.05. 2015</t>
  </si>
  <si>
    <t>02651</t>
  </si>
  <si>
    <t>EZ27005</t>
  </si>
  <si>
    <t>RO02TR</t>
  </si>
  <si>
    <t>EZ70050</t>
  </si>
  <si>
    <t>5069XXX</t>
  </si>
  <si>
    <t>01.05.  2015</t>
  </si>
  <si>
    <t>EZ27025</t>
  </si>
  <si>
    <t>RO59TR</t>
  </si>
  <si>
    <t>008524</t>
  </si>
  <si>
    <t>069XXX</t>
  </si>
  <si>
    <t>009250</t>
  </si>
  <si>
    <t>NEUROLOGY</t>
  </si>
  <si>
    <t>EZ4215</t>
  </si>
  <si>
    <t>Ilfov</t>
  </si>
  <si>
    <t>Sintesti</t>
  </si>
  <si>
    <t>SERVICES</t>
  </si>
  <si>
    <t>RO09TR</t>
  </si>
  <si>
    <t xml:space="preserve">MEDICAL </t>
  </si>
  <si>
    <t>RO12TREZ7005069XXX002568</t>
  </si>
  <si>
    <t>AIR LIQUIDE VITALAIRE</t>
  </si>
  <si>
    <t>ATOMEDICAL VEST</t>
  </si>
  <si>
    <t>RO97TREZ6215069XXX003608</t>
  </si>
  <si>
    <t>Timisoara</t>
  </si>
  <si>
    <t xml:space="preserve">LINDE GAZ </t>
  </si>
  <si>
    <t>RO27TREZ7005069XXX005305</t>
  </si>
  <si>
    <t>BIOSINTEX</t>
  </si>
  <si>
    <t>NEWMEDICS</t>
  </si>
  <si>
    <t>RO29TREZ2165069XXX015101</t>
  </si>
  <si>
    <t>Cluj Napoca</t>
  </si>
  <si>
    <t>RO92TREZ7005069XXX003941</t>
  </si>
  <si>
    <t>AUDIO NOVA</t>
  </si>
  <si>
    <t>RO62TREZ2165069XXX009560</t>
  </si>
  <si>
    <t>ROMSOUND</t>
  </si>
  <si>
    <t>RO53TREZ2165069XXX011177</t>
  </si>
  <si>
    <t>MEDICA M3 COMEXIM</t>
  </si>
  <si>
    <t>RO94TREZ4215069XXX002288</t>
  </si>
  <si>
    <t>MOTIVATION</t>
  </si>
  <si>
    <t>01.05.   2015</t>
  </si>
  <si>
    <t>RO63TREZ7005069XXX003008</t>
  </si>
  <si>
    <t>plata</t>
  </si>
  <si>
    <t>RON</t>
  </si>
  <si>
    <t>beneficiarului</t>
  </si>
  <si>
    <t>suma</t>
  </si>
  <si>
    <t xml:space="preserve">data </t>
  </si>
  <si>
    <t>numar</t>
  </si>
  <si>
    <t>legal</t>
  </si>
  <si>
    <t>contr.</t>
  </si>
  <si>
    <t>Suma de plata</t>
  </si>
  <si>
    <t>Retineri</t>
  </si>
  <si>
    <t>Refuz</t>
  </si>
  <si>
    <t xml:space="preserve">Suma datorata </t>
  </si>
  <si>
    <t>Factura</t>
  </si>
  <si>
    <t>Nr. Cont</t>
  </si>
  <si>
    <t>Trezoreria</t>
  </si>
  <si>
    <t>Data ang.</t>
  </si>
  <si>
    <t>Nr</t>
  </si>
  <si>
    <t>Localitatea</t>
  </si>
  <si>
    <t>Beneficiar</t>
  </si>
  <si>
    <t>Nr.crt</t>
  </si>
  <si>
    <t>CAS Maramures</t>
  </si>
  <si>
    <t xml:space="preserve">ORTOPROFIL </t>
  </si>
  <si>
    <t>EXPRESS</t>
  </si>
  <si>
    <t xml:space="preserve">trimis in ERP </t>
  </si>
  <si>
    <t>BEST</t>
  </si>
  <si>
    <t>PAUL HARTMANN</t>
  </si>
  <si>
    <t>MESSER</t>
  </si>
  <si>
    <t>ROMANIA</t>
  </si>
  <si>
    <t>CLARFON</t>
  </si>
  <si>
    <t>VALDOMEDICA</t>
  </si>
  <si>
    <t>TRADING</t>
  </si>
  <si>
    <t>curent</t>
  </si>
  <si>
    <t xml:space="preserve">Ramas de </t>
  </si>
  <si>
    <t>MEDIC MAG</t>
  </si>
  <si>
    <t>M-G EXIM ROMITALIA</t>
  </si>
  <si>
    <t>Sef serviciu</t>
  </si>
  <si>
    <t>THERANOVA</t>
  </si>
  <si>
    <t>PROTEARE</t>
  </si>
  <si>
    <t xml:space="preserve">OSTEOPHARM </t>
  </si>
  <si>
    <t>STARKEY</t>
  </si>
  <si>
    <t>LABORATORIES</t>
  </si>
  <si>
    <t xml:space="preserve">ORTODAC </t>
  </si>
  <si>
    <t>ADAPTARE</t>
  </si>
  <si>
    <t>RECUPERARE</t>
  </si>
  <si>
    <t>KINETOTERAPIE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</si>
  <si>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</si>
  <si>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174053</t>
  </si>
  <si>
    <t>30-03-2018</t>
  </si>
  <si>
    <t>3160</t>
  </si>
  <si>
    <t>3</t>
  </si>
  <si>
    <t>Nu</t>
  </si>
  <si>
    <t>ADAPTARE RECUPERARE KINETOTERAPIE SRL</t>
  </si>
  <si>
    <t>1569</t>
  </si>
  <si>
    <t>1212</t>
  </si>
  <si>
    <t>1339</t>
  </si>
  <si>
    <t>1232</t>
  </si>
  <si>
    <t>1314</t>
  </si>
  <si>
    <t>1292</t>
  </si>
  <si>
    <t>1211</t>
  </si>
  <si>
    <t>1216</t>
  </si>
  <si>
    <t>1416</t>
  </si>
  <si>
    <t>291</t>
  </si>
  <si>
    <t>28-03-2018</t>
  </si>
  <si>
    <t>172176</t>
  </si>
  <si>
    <t>172175</t>
  </si>
  <si>
    <t>172177</t>
  </si>
  <si>
    <t>172178</t>
  </si>
  <si>
    <t>1442729</t>
  </si>
  <si>
    <t>1442730</t>
  </si>
  <si>
    <t>BSX209365</t>
  </si>
  <si>
    <t>31-03-2018</t>
  </si>
  <si>
    <t>BSX209356</t>
  </si>
  <si>
    <t>CLOF03005</t>
  </si>
  <si>
    <t>0072011376</t>
  </si>
  <si>
    <t>0072011379</t>
  </si>
  <si>
    <t>0072011360</t>
  </si>
  <si>
    <t>0072011380</t>
  </si>
  <si>
    <t>29-03-2018</t>
  </si>
  <si>
    <t>1392</t>
  </si>
  <si>
    <t>72768</t>
  </si>
  <si>
    <t>72771</t>
  </si>
  <si>
    <t>72770</t>
  </si>
  <si>
    <t>70380</t>
  </si>
  <si>
    <t>27-03-2018</t>
  </si>
  <si>
    <t>70345</t>
  </si>
  <si>
    <t>21-03-2018</t>
  </si>
  <si>
    <t>70330</t>
  </si>
  <si>
    <t>20-03-2018</t>
  </si>
  <si>
    <t>70344</t>
  </si>
  <si>
    <t>70343</t>
  </si>
  <si>
    <t>70269</t>
  </si>
  <si>
    <t>14-03-2018</t>
  </si>
  <si>
    <t>70271</t>
  </si>
  <si>
    <t>70270</t>
  </si>
  <si>
    <t>MSNMM 18</t>
  </si>
  <si>
    <t>8960183462</t>
  </si>
  <si>
    <t>MGRX0504</t>
  </si>
  <si>
    <t>320180336</t>
  </si>
  <si>
    <t>320180306</t>
  </si>
  <si>
    <t>320180245</t>
  </si>
  <si>
    <t>15-03-2018</t>
  </si>
  <si>
    <t>17424</t>
  </si>
  <si>
    <t>12-04-2018</t>
  </si>
  <si>
    <t>17422</t>
  </si>
  <si>
    <t>17425</t>
  </si>
  <si>
    <t>17426</t>
  </si>
  <si>
    <t>17423</t>
  </si>
  <si>
    <t>FEORP00005848</t>
  </si>
  <si>
    <t>1200406</t>
  </si>
  <si>
    <t>2400342</t>
  </si>
  <si>
    <t>2400338</t>
  </si>
  <si>
    <t>2400343</t>
  </si>
  <si>
    <t>2400337</t>
  </si>
  <si>
    <t>2400339</t>
  </si>
  <si>
    <t>2400341</t>
  </si>
  <si>
    <t>2400340</t>
  </si>
  <si>
    <t>ORTO F 20546</t>
  </si>
  <si>
    <t>14000071</t>
  </si>
  <si>
    <t>1116656426</t>
  </si>
  <si>
    <t>91818</t>
  </si>
  <si>
    <t>91817</t>
  </si>
  <si>
    <t>22-03-2018</t>
  </si>
  <si>
    <t>91816</t>
  </si>
  <si>
    <t>13-03-2018</t>
  </si>
  <si>
    <t>OD2018022</t>
  </si>
  <si>
    <t>3446</t>
  </si>
  <si>
    <t>2831</t>
  </si>
  <si>
    <t xml:space="preserve">trimis ERP </t>
  </si>
  <si>
    <t>PROTMED</t>
  </si>
  <si>
    <t>PROTETIKA</t>
  </si>
  <si>
    <t>172189</t>
  </si>
  <si>
    <t>172188</t>
  </si>
  <si>
    <t>30-04-2018</t>
  </si>
  <si>
    <t>302</t>
  </si>
  <si>
    <t>27-04-2018</t>
  </si>
  <si>
    <t>174063</t>
  </si>
  <si>
    <t>172191</t>
  </si>
  <si>
    <t>172190</t>
  </si>
  <si>
    <t>1445905</t>
  </si>
  <si>
    <t>04-04-2018</t>
  </si>
  <si>
    <t>2016401</t>
  </si>
  <si>
    <t>19-04-2018</t>
  </si>
  <si>
    <t>23-04-2018</t>
  </si>
  <si>
    <t>2016448</t>
  </si>
  <si>
    <t>2016449</t>
  </si>
  <si>
    <t>BSX209465</t>
  </si>
  <si>
    <t>BSX209466</t>
  </si>
  <si>
    <t>0072011516</t>
  </si>
  <si>
    <t>28-04-2018</t>
  </si>
  <si>
    <t>0072011520</t>
  </si>
  <si>
    <t>0072011518</t>
  </si>
  <si>
    <t>1410</t>
  </si>
  <si>
    <t>73695</t>
  </si>
  <si>
    <t>73696</t>
  </si>
  <si>
    <t>72878</t>
  </si>
  <si>
    <t>25-04-2018</t>
  </si>
  <si>
    <t>72879</t>
  </si>
  <si>
    <t>70585</t>
  </si>
  <si>
    <t>70586</t>
  </si>
  <si>
    <t>70563</t>
  </si>
  <si>
    <t>18-04-2018</t>
  </si>
  <si>
    <t>70562</t>
  </si>
  <si>
    <t>ec.Blaga  Gabriela</t>
  </si>
  <si>
    <t>mai  2018</t>
  </si>
  <si>
    <t>Director executiv  - Direcţia Relaţii Contractuale</t>
  </si>
  <si>
    <t>ec. Camelia Stretea</t>
  </si>
  <si>
    <t>NEOMED</t>
  </si>
  <si>
    <t>iunie  2018</t>
  </si>
  <si>
    <t>172211</t>
  </si>
  <si>
    <t>,</t>
  </si>
  <si>
    <t>174080</t>
  </si>
  <si>
    <t>172228</t>
  </si>
  <si>
    <t>172218</t>
  </si>
  <si>
    <t>172229</t>
  </si>
  <si>
    <t>172220</t>
  </si>
  <si>
    <t>172219</t>
  </si>
  <si>
    <t>172217</t>
  </si>
  <si>
    <t>ORTOTECH</t>
  </si>
  <si>
    <t>HANDILUNG</t>
  </si>
  <si>
    <t>ORTOPROTETICA</t>
  </si>
  <si>
    <t>24901</t>
  </si>
  <si>
    <t>0541</t>
  </si>
  <si>
    <t>03115</t>
  </si>
  <si>
    <t>ORTOPEDICA</t>
  </si>
  <si>
    <t>ramas  in ERP</t>
  </si>
  <si>
    <t xml:space="preserve">Platit </t>
  </si>
  <si>
    <t>iulie 2018</t>
  </si>
  <si>
    <t>Centralizatorul facturilor aferente dispozitivelor medicale platite in luna  iunie 2018</t>
  </si>
  <si>
    <t xml:space="preserve">facturi </t>
  </si>
  <si>
    <t>nestornate</t>
  </si>
</sst>
</file>

<file path=xl/styles.xml><?xml version="1.0" encoding="utf-8"?>
<styleSheet xmlns="http://schemas.openxmlformats.org/spreadsheetml/2006/main">
  <numFmts count="1">
    <numFmt numFmtId="44" formatCode="_-* #,##0.00\ &quot;lei&quot;_-;\-* #,##0.00\ &quot;lei&quot;_-;_-* &quot;-&quot;??\ &quot;lei&quot;_-;_-@_-"/>
  </numFmts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1" fillId="0" borderId="0"/>
  </cellStyleXfs>
  <cellXfs count="279">
    <xf numFmtId="0" fontId="0" fillId="0" borderId="0" xfId="0"/>
    <xf numFmtId="0" fontId="0" fillId="2" borderId="0" xfId="0" applyFill="1"/>
    <xf numFmtId="0" fontId="1" fillId="2" borderId="0" xfId="0" applyFont="1" applyFill="1"/>
    <xf numFmtId="44" fontId="2" fillId="2" borderId="0" xfId="1" applyFont="1" applyFill="1" applyAlignment="1">
      <alignment horizontal="center"/>
    </xf>
    <xf numFmtId="4" fontId="1" fillId="2" borderId="0" xfId="0" applyNumberFormat="1" applyFont="1" applyFill="1"/>
    <xf numFmtId="4" fontId="0" fillId="2" borderId="0" xfId="0" applyNumberFormat="1" applyFill="1"/>
    <xf numFmtId="0" fontId="2" fillId="0" borderId="0" xfId="0" applyFont="1" applyFill="1" applyBorder="1"/>
    <xf numFmtId="4" fontId="3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/>
    <xf numFmtId="4" fontId="2" fillId="2" borderId="0" xfId="0" applyNumberFormat="1" applyFont="1" applyFill="1" applyBorder="1"/>
    <xf numFmtId="0" fontId="3" fillId="2" borderId="0" xfId="2" applyFont="1" applyFill="1" applyAlignment="1">
      <alignment horizontal="center"/>
    </xf>
    <xf numFmtId="0" fontId="3" fillId="2" borderId="0" xfId="2" applyFont="1" applyFill="1" applyBorder="1" applyAlignment="1"/>
    <xf numFmtId="4" fontId="2" fillId="2" borderId="0" xfId="2" applyNumberFormat="1" applyFont="1" applyFill="1" applyAlignment="1">
      <alignment horizontal="left"/>
    </xf>
    <xf numFmtId="0" fontId="2" fillId="2" borderId="0" xfId="3" applyFont="1" applyFill="1" applyBorder="1"/>
    <xf numFmtId="0" fontId="2" fillId="0" borderId="0" xfId="2" applyFont="1" applyFill="1" applyBorder="1" applyAlignment="1">
      <alignment vertical="center"/>
    </xf>
    <xf numFmtId="0" fontId="2" fillId="2" borderId="0" xfId="2" applyFont="1" applyFill="1" applyBorder="1"/>
    <xf numFmtId="0" fontId="3" fillId="0" borderId="0" xfId="2" applyFont="1" applyBorder="1" applyAlignment="1">
      <alignment vertical="center"/>
    </xf>
    <xf numFmtId="0" fontId="2" fillId="2" borderId="0" xfId="2" applyFont="1" applyFill="1" applyBorder="1" applyAlignment="1"/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 wrapText="1"/>
    </xf>
    <xf numFmtId="0" fontId="3" fillId="2" borderId="13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10" fillId="2" borderId="0" xfId="2" applyFont="1" applyFill="1" applyAlignment="1"/>
    <xf numFmtId="0" fontId="9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5" xfId="3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3" fillId="2" borderId="0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2" fontId="11" fillId="2" borderId="1" xfId="3" applyNumberFormat="1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2" fillId="2" borderId="0" xfId="0" applyFont="1" applyFill="1"/>
    <xf numFmtId="0" fontId="3" fillId="2" borderId="6" xfId="2" applyFont="1" applyFill="1" applyBorder="1" applyAlignment="1">
      <alignment horizontal="center" vertical="center" wrapText="1"/>
    </xf>
    <xf numFmtId="2" fontId="11" fillId="2" borderId="3" xfId="3" applyNumberFormat="1" applyFont="1" applyFill="1" applyBorder="1"/>
    <xf numFmtId="2" fontId="9" fillId="2" borderId="1" xfId="3" applyNumberFormat="1" applyFont="1" applyFill="1" applyBorder="1"/>
    <xf numFmtId="4" fontId="9" fillId="2" borderId="1" xfId="3" applyNumberFormat="1" applyFont="1" applyFill="1" applyBorder="1"/>
    <xf numFmtId="4" fontId="13" fillId="2" borderId="0" xfId="2" applyNumberFormat="1" applyFont="1" applyFill="1" applyBorder="1" applyAlignment="1"/>
    <xf numFmtId="0" fontId="0" fillId="2" borderId="3" xfId="0" applyFill="1" applyBorder="1"/>
    <xf numFmtId="49" fontId="2" fillId="2" borderId="1" xfId="3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 wrapText="1"/>
    </xf>
    <xf numFmtId="4" fontId="14" fillId="2" borderId="0" xfId="0" applyNumberFormat="1" applyFont="1" applyFill="1"/>
    <xf numFmtId="0" fontId="0" fillId="2" borderId="8" xfId="0" applyFill="1" applyBorder="1"/>
    <xf numFmtId="0" fontId="4" fillId="2" borderId="7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left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justify" vertical="center"/>
    </xf>
    <xf numFmtId="0" fontId="2" fillId="2" borderId="1" xfId="3" applyFont="1" applyFill="1" applyBorder="1" applyAlignment="1">
      <alignment horizontal="left" vertical="center" wrapText="1"/>
    </xf>
    <xf numFmtId="0" fontId="2" fillId="2" borderId="7" xfId="3" applyFont="1" applyFill="1" applyBorder="1"/>
    <xf numFmtId="0" fontId="2" fillId="2" borderId="7" xfId="3" applyFont="1" applyFill="1" applyBorder="1" applyAlignment="1">
      <alignment horizontal="left"/>
    </xf>
    <xf numFmtId="0" fontId="3" fillId="2" borderId="1" xfId="3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1" xfId="3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justify" vertical="center"/>
    </xf>
    <xf numFmtId="14" fontId="2" fillId="2" borderId="4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3" applyFont="1" applyFill="1" applyBorder="1" applyAlignment="1">
      <alignment horizontal="left" vertical="center"/>
    </xf>
    <xf numFmtId="0" fontId="2" fillId="2" borderId="3" xfId="3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3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/>
    </xf>
    <xf numFmtId="0" fontId="1" fillId="2" borderId="7" xfId="0" applyFont="1" applyFill="1" applyBorder="1"/>
    <xf numFmtId="0" fontId="2" fillId="2" borderId="10" xfId="3" applyFont="1" applyFill="1" applyBorder="1" applyAlignment="1">
      <alignment horizontal="left" vertical="center"/>
    </xf>
    <xf numFmtId="0" fontId="2" fillId="2" borderId="9" xfId="3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0" fontId="2" fillId="2" borderId="3" xfId="3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6" xfId="3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0" fillId="2" borderId="4" xfId="0" applyFill="1" applyBorder="1"/>
    <xf numFmtId="0" fontId="1" fillId="2" borderId="3" xfId="0" applyFont="1" applyFill="1" applyBorder="1" applyAlignment="1">
      <alignment horizontal="left"/>
    </xf>
    <xf numFmtId="4" fontId="2" fillId="2" borderId="0" xfId="0" applyNumberFormat="1" applyFont="1" applyFill="1" applyAlignment="1">
      <alignment horizontal="center"/>
    </xf>
    <xf numFmtId="0" fontId="4" fillId="2" borderId="4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/>
    </xf>
    <xf numFmtId="0" fontId="0" fillId="0" borderId="15" xfId="0" applyBorder="1"/>
    <xf numFmtId="4" fontId="0" fillId="0" borderId="15" xfId="0" applyNumberFormat="1" applyBorder="1" applyAlignment="1">
      <alignment horizontal="right"/>
    </xf>
    <xf numFmtId="4" fontId="0" fillId="3" borderId="15" xfId="0" applyNumberFormat="1" applyFill="1" applyBorder="1" applyAlignment="1">
      <alignment horizontal="right"/>
    </xf>
    <xf numFmtId="0" fontId="0" fillId="3" borderId="15" xfId="0" applyFill="1" applyBorder="1"/>
    <xf numFmtId="4" fontId="4" fillId="2" borderId="11" xfId="2" applyNumberFormat="1" applyFont="1" applyFill="1" applyBorder="1"/>
    <xf numFmtId="4" fontId="4" fillId="2" borderId="9" xfId="2" applyNumberFormat="1" applyFont="1" applyFill="1" applyBorder="1"/>
    <xf numFmtId="49" fontId="4" fillId="2" borderId="9" xfId="2" applyNumberFormat="1" applyFont="1" applyFill="1" applyBorder="1"/>
    <xf numFmtId="0" fontId="4" fillId="2" borderId="1" xfId="2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/>
    </xf>
    <xf numFmtId="4" fontId="4" fillId="2" borderId="14" xfId="2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0" fillId="4" borderId="15" xfId="0" applyFill="1" applyBorder="1"/>
    <xf numFmtId="4" fontId="0" fillId="3" borderId="0" xfId="0" applyNumberForma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4" borderId="0" xfId="0" applyFill="1" applyBorder="1"/>
    <xf numFmtId="0" fontId="0" fillId="3" borderId="0" xfId="0" applyFill="1" applyBorder="1"/>
    <xf numFmtId="0" fontId="3" fillId="2" borderId="6" xfId="3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3" fillId="2" borderId="0" xfId="2" applyFont="1" applyFill="1" applyBorder="1" applyAlignment="1">
      <alignment horizontal="left" vertical="center"/>
    </xf>
    <xf numFmtId="0" fontId="2" fillId="2" borderId="0" xfId="2" applyFont="1" applyFill="1" applyAlignment="1">
      <alignment horizontal="center"/>
    </xf>
    <xf numFmtId="0" fontId="3" fillId="2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left"/>
    </xf>
    <xf numFmtId="0" fontId="3" fillId="2" borderId="0" xfId="2" applyFont="1" applyFill="1"/>
    <xf numFmtId="0" fontId="2" fillId="2" borderId="0" xfId="2" applyFont="1" applyFill="1" applyBorder="1" applyAlignment="1">
      <alignment vertical="center"/>
    </xf>
    <xf numFmtId="0" fontId="2" fillId="2" borderId="0" xfId="3" applyFont="1" applyFill="1" applyBorder="1" applyAlignment="1">
      <alignment horizontal="left"/>
    </xf>
    <xf numFmtId="0" fontId="2" fillId="2" borderId="0" xfId="2" applyFont="1" applyFill="1"/>
    <xf numFmtId="0" fontId="2" fillId="2" borderId="0" xfId="3" applyFont="1" applyFill="1" applyAlignment="1">
      <alignment horizontal="left"/>
    </xf>
    <xf numFmtId="0" fontId="2" fillId="2" borderId="0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3" fillId="2" borderId="7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4" fontId="0" fillId="0" borderId="16" xfId="0" applyNumberFormat="1" applyBorder="1" applyAlignment="1">
      <alignment horizontal="right"/>
    </xf>
    <xf numFmtId="0" fontId="0" fillId="2" borderId="1" xfId="0" applyFill="1" applyBorder="1"/>
    <xf numFmtId="0" fontId="16" fillId="2" borderId="0" xfId="0" applyFont="1" applyFill="1"/>
    <xf numFmtId="0" fontId="17" fillId="2" borderId="7" xfId="0" applyFont="1" applyFill="1" applyBorder="1" applyAlignment="1">
      <alignment horizontal="center"/>
    </xf>
    <xf numFmtId="2" fontId="9" fillId="2" borderId="3" xfId="3" applyNumberFormat="1" applyFont="1" applyFill="1" applyBorder="1"/>
    <xf numFmtId="49" fontId="2" fillId="2" borderId="1" xfId="3" applyNumberFormat="1" applyFont="1" applyFill="1" applyBorder="1" applyAlignment="1">
      <alignment horizontal="right" vertical="center" wrapText="1"/>
    </xf>
    <xf numFmtId="0" fontId="2" fillId="2" borderId="5" xfId="2" applyFont="1" applyFill="1" applyBorder="1" applyAlignment="1">
      <alignment horizontal="center" vertical="center"/>
    </xf>
    <xf numFmtId="17" fontId="2" fillId="2" borderId="9" xfId="2" applyNumberFormat="1" applyFont="1" applyFill="1" applyBorder="1" applyAlignment="1">
      <alignment horizontal="center" vertical="center"/>
    </xf>
    <xf numFmtId="0" fontId="18" fillId="2" borderId="3" xfId="0" applyFont="1" applyFill="1" applyBorder="1"/>
    <xf numFmtId="0" fontId="2" fillId="2" borderId="1" xfId="2" applyFont="1" applyFill="1" applyBorder="1" applyAlignment="1">
      <alignment horizontal="center" shrinkToFit="1"/>
    </xf>
    <xf numFmtId="0" fontId="18" fillId="2" borderId="1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3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justify"/>
    </xf>
    <xf numFmtId="0" fontId="2" fillId="2" borderId="7" xfId="2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4" xfId="3" applyFont="1" applyFill="1" applyBorder="1" applyAlignment="1">
      <alignment horizontal="justify" vertical="center"/>
    </xf>
    <xf numFmtId="0" fontId="2" fillId="2" borderId="7" xfId="3" applyFont="1" applyFill="1" applyBorder="1" applyAlignment="1">
      <alignment horizontal="justify" vertical="center"/>
    </xf>
    <xf numFmtId="0" fontId="2" fillId="2" borderId="1" xfId="2" applyFont="1" applyFill="1" applyBorder="1" applyAlignment="1">
      <alignment horizontal="center"/>
    </xf>
    <xf numFmtId="0" fontId="2" fillId="2" borderId="7" xfId="2" applyFont="1" applyFill="1" applyBorder="1" applyAlignment="1">
      <alignment horizontal="justify" vertical="center"/>
    </xf>
    <xf numFmtId="0" fontId="2" fillId="2" borderId="7" xfId="2" applyFont="1" applyFill="1" applyBorder="1" applyAlignment="1">
      <alignment horizontal="left" vertical="center" wrapText="1"/>
    </xf>
    <xf numFmtId="0" fontId="2" fillId="2" borderId="8" xfId="3" applyFont="1" applyFill="1" applyBorder="1" applyAlignment="1">
      <alignment horizontal="left" vertical="center"/>
    </xf>
    <xf numFmtId="0" fontId="2" fillId="2" borderId="6" xfId="3" applyFont="1" applyFill="1" applyBorder="1" applyAlignment="1">
      <alignment horizontal="left" vertical="center"/>
    </xf>
    <xf numFmtId="0" fontId="2" fillId="2" borderId="4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center" vertical="center" wrapText="1"/>
    </xf>
    <xf numFmtId="14" fontId="2" fillId="2" borderId="7" xfId="2" applyNumberFormat="1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right"/>
    </xf>
    <xf numFmtId="2" fontId="18" fillId="2" borderId="1" xfId="0" applyNumberFormat="1" applyFont="1" applyFill="1" applyBorder="1"/>
    <xf numFmtId="2" fontId="18" fillId="2" borderId="3" xfId="0" applyNumberFormat="1" applyFont="1" applyFill="1" applyBorder="1"/>
    <xf numFmtId="2" fontId="8" fillId="2" borderId="1" xfId="0" applyNumberFormat="1" applyFont="1" applyFill="1" applyBorder="1"/>
    <xf numFmtId="0" fontId="19" fillId="2" borderId="1" xfId="0" applyFont="1" applyFill="1" applyBorder="1"/>
    <xf numFmtId="0" fontId="8" fillId="2" borderId="1" xfId="0" applyFont="1" applyFill="1" applyBorder="1"/>
    <xf numFmtId="14" fontId="8" fillId="2" borderId="1" xfId="0" applyNumberFormat="1" applyFont="1" applyFill="1" applyBorder="1"/>
    <xf numFmtId="2" fontId="9" fillId="2" borderId="1" xfId="2" applyNumberFormat="1" applyFont="1" applyFill="1" applyBorder="1"/>
    <xf numFmtId="0" fontId="8" fillId="2" borderId="1" xfId="3" applyFont="1" applyFill="1" applyBorder="1"/>
    <xf numFmtId="0" fontId="8" fillId="2" borderId="1" xfId="3" applyFont="1" applyFill="1" applyBorder="1" applyAlignment="1">
      <alignment horizontal="center"/>
    </xf>
    <xf numFmtId="0" fontId="8" fillId="2" borderId="3" xfId="3" applyFont="1" applyFill="1" applyBorder="1"/>
    <xf numFmtId="0" fontId="8" fillId="2" borderId="3" xfId="3" applyFont="1" applyFill="1" applyBorder="1" applyAlignment="1">
      <alignment horizontal="center"/>
    </xf>
    <xf numFmtId="2" fontId="8" fillId="2" borderId="3" xfId="3" applyNumberFormat="1" applyFont="1" applyFill="1" applyBorder="1" applyAlignment="1">
      <alignment horizontal="right"/>
    </xf>
    <xf numFmtId="2" fontId="8" fillId="2" borderId="1" xfId="3" applyNumberFormat="1" applyFont="1" applyFill="1" applyBorder="1"/>
    <xf numFmtId="2" fontId="8" fillId="2" borderId="3" xfId="3" applyNumberFormat="1" applyFont="1" applyFill="1" applyBorder="1"/>
    <xf numFmtId="4" fontId="18" fillId="2" borderId="1" xfId="0" applyNumberFormat="1" applyFont="1" applyFill="1" applyBorder="1"/>
    <xf numFmtId="2" fontId="8" fillId="2" borderId="3" xfId="0" applyNumberFormat="1" applyFont="1" applyFill="1" applyBorder="1"/>
    <xf numFmtId="49" fontId="18" fillId="2" borderId="1" xfId="0" applyNumberFormat="1" applyFont="1" applyFill="1" applyBorder="1" applyAlignment="1">
      <alignment horizontal="right"/>
    </xf>
    <xf numFmtId="0" fontId="9" fillId="2" borderId="1" xfId="3" applyFont="1" applyFill="1" applyBorder="1"/>
    <xf numFmtId="0" fontId="9" fillId="2" borderId="1" xfId="3" applyFont="1" applyFill="1" applyBorder="1" applyAlignment="1">
      <alignment horizontal="center"/>
    </xf>
    <xf numFmtId="1" fontId="18" fillId="2" borderId="1" xfId="0" applyNumberFormat="1" applyFont="1" applyFill="1" applyBorder="1"/>
    <xf numFmtId="2" fontId="19" fillId="2" borderId="1" xfId="0" applyNumberFormat="1" applyFont="1" applyFill="1" applyBorder="1"/>
    <xf numFmtId="0" fontId="19" fillId="2" borderId="0" xfId="0" applyFont="1" applyFill="1"/>
    <xf numFmtId="49" fontId="8" fillId="2" borderId="1" xfId="0" applyNumberFormat="1" applyFont="1" applyFill="1" applyBorder="1" applyAlignment="1">
      <alignment horizontal="right"/>
    </xf>
    <xf numFmtId="2" fontId="8" fillId="2" borderId="1" xfId="3" applyNumberFormat="1" applyFont="1" applyFill="1" applyBorder="1" applyAlignment="1">
      <alignment horizontal="right"/>
    </xf>
    <xf numFmtId="0" fontId="8" fillId="2" borderId="5" xfId="3" applyFont="1" applyFill="1" applyBorder="1" applyAlignment="1">
      <alignment horizontal="center"/>
    </xf>
    <xf numFmtId="14" fontId="8" fillId="2" borderId="5" xfId="3" applyNumberFormat="1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right"/>
    </xf>
    <xf numFmtId="0" fontId="18" fillId="2" borderId="0" xfId="0" applyFont="1" applyFill="1"/>
    <xf numFmtId="0" fontId="9" fillId="2" borderId="2" xfId="3" applyFont="1" applyFill="1" applyBorder="1" applyAlignment="1">
      <alignment horizontal="center"/>
    </xf>
    <xf numFmtId="4" fontId="20" fillId="2" borderId="1" xfId="3" applyNumberFormat="1" applyFont="1" applyFill="1" applyBorder="1"/>
    <xf numFmtId="2" fontId="11" fillId="2" borderId="9" xfId="3" applyNumberFormat="1" applyFont="1" applyFill="1" applyBorder="1"/>
    <xf numFmtId="2" fontId="11" fillId="2" borderId="14" xfId="3" applyNumberFormat="1" applyFont="1" applyFill="1" applyBorder="1"/>
    <xf numFmtId="0" fontId="19" fillId="2" borderId="4" xfId="0" applyFont="1" applyFill="1" applyBorder="1"/>
    <xf numFmtId="0" fontId="19" fillId="2" borderId="3" xfId="0" applyFont="1" applyFill="1" applyBorder="1"/>
    <xf numFmtId="0" fontId="0" fillId="2" borderId="0" xfId="0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left" vertical="center" wrapText="1"/>
    </xf>
    <xf numFmtId="0" fontId="2" fillId="2" borderId="7" xfId="2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left" vertical="center" wrapText="1"/>
    </xf>
    <xf numFmtId="14" fontId="2" fillId="2" borderId="4" xfId="2" applyNumberFormat="1" applyFont="1" applyFill="1" applyBorder="1" applyAlignment="1">
      <alignment horizontal="justify" vertical="center"/>
    </xf>
    <xf numFmtId="14" fontId="2" fillId="2" borderId="7" xfId="2" applyNumberFormat="1" applyFont="1" applyFill="1" applyBorder="1" applyAlignment="1">
      <alignment horizontal="justify" vertical="center"/>
    </xf>
    <xf numFmtId="14" fontId="2" fillId="2" borderId="3" xfId="2" applyNumberFormat="1" applyFont="1" applyFill="1" applyBorder="1" applyAlignment="1">
      <alignment horizontal="justify" vertical="center"/>
    </xf>
    <xf numFmtId="0" fontId="2" fillId="2" borderId="8" xfId="2" applyFont="1" applyFill="1" applyBorder="1" applyAlignment="1">
      <alignment horizontal="left" vertical="center"/>
    </xf>
    <xf numFmtId="0" fontId="2" fillId="2" borderId="3" xfId="2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3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left" vertical="center" wrapText="1"/>
    </xf>
    <xf numFmtId="0" fontId="2" fillId="2" borderId="7" xfId="2" applyFont="1" applyFill="1" applyBorder="1" applyAlignment="1">
      <alignment horizontal="justify" vertical="center" wrapText="1"/>
    </xf>
    <xf numFmtId="0" fontId="2" fillId="2" borderId="8" xfId="3" applyFont="1" applyFill="1" applyBorder="1" applyAlignment="1">
      <alignment horizontal="left" vertical="center"/>
    </xf>
    <xf numFmtId="0" fontId="2" fillId="2" borderId="6" xfId="3" applyFont="1" applyFill="1" applyBorder="1" applyAlignment="1">
      <alignment horizontal="left"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justify" vertical="center"/>
    </xf>
    <xf numFmtId="0" fontId="2" fillId="2" borderId="7" xfId="3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left"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/>
    </xf>
    <xf numFmtId="4" fontId="3" fillId="2" borderId="0" xfId="2" applyNumberFormat="1" applyFont="1" applyFill="1" applyBorder="1" applyAlignment="1">
      <alignment horizontal="center"/>
    </xf>
    <xf numFmtId="4" fontId="4" fillId="2" borderId="14" xfId="2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justify" vertical="center"/>
    </xf>
    <xf numFmtId="0" fontId="2" fillId="2" borderId="3" xfId="2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7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left" vertical="center"/>
    </xf>
    <xf numFmtId="4" fontId="1" fillId="2" borderId="0" xfId="0" applyNumberFormat="1" applyFont="1" applyFill="1" applyAlignment="1">
      <alignment horizontal="right"/>
    </xf>
    <xf numFmtId="0" fontId="2" fillId="2" borderId="10" xfId="0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7"/>
  <sheetViews>
    <sheetView tabSelected="1" topLeftCell="A222" workbookViewId="0">
      <selection activeCell="AH241" sqref="AH241"/>
    </sheetView>
  </sheetViews>
  <sheetFormatPr defaultRowHeight="15"/>
  <cols>
    <col min="1" max="1" width="3.140625" customWidth="1"/>
    <col min="2" max="2" width="15.42578125" style="1" customWidth="1"/>
    <col min="3" max="7" width="9.140625" style="1" hidden="1" customWidth="1"/>
    <col min="8" max="8" width="9.42578125" style="43" customWidth="1"/>
    <col min="9" max="9" width="9" style="29" customWidth="1"/>
    <col min="10" max="10" width="8.7109375" style="1" customWidth="1"/>
    <col min="11" max="11" width="10.28515625" style="1" customWidth="1"/>
    <col min="12" max="12" width="8.7109375" style="1" customWidth="1"/>
    <col min="13" max="13" width="8.42578125" style="1" customWidth="1"/>
    <col min="14" max="14" width="9.5703125" style="1" customWidth="1"/>
    <col min="15" max="15" width="6.85546875" style="1" hidden="1" customWidth="1"/>
    <col min="16" max="16" width="6.7109375" style="1" customWidth="1"/>
    <col min="17" max="17" width="6.28515625" style="1" customWidth="1"/>
    <col min="18" max="18" width="9.85546875" style="1" hidden="1" customWidth="1"/>
    <col min="19" max="19" width="8.5703125" style="1" customWidth="1"/>
    <col min="20" max="20" width="9.28515625" style="1" customWidth="1"/>
    <col min="21" max="21" width="9.7109375" hidden="1" customWidth="1"/>
    <col min="22" max="22" width="14.5703125" hidden="1" customWidth="1"/>
    <col min="23" max="30" width="0" hidden="1" customWidth="1"/>
    <col min="31" max="31" width="10.7109375" hidden="1" customWidth="1"/>
    <col min="32" max="32" width="10.42578125" hidden="1" customWidth="1"/>
    <col min="33" max="33" width="0" hidden="1" customWidth="1"/>
  </cols>
  <sheetData>
    <row r="1" spans="1:34" ht="14.25" customHeight="1">
      <c r="A1" s="1"/>
      <c r="B1" s="2" t="s">
        <v>72</v>
      </c>
      <c r="C1" s="126"/>
      <c r="H1" s="2"/>
      <c r="I1" s="30"/>
      <c r="L1" s="2"/>
      <c r="M1" s="2"/>
      <c r="N1" s="2"/>
    </row>
    <row r="2" spans="1:34">
      <c r="A2" s="1"/>
      <c r="B2" s="2"/>
      <c r="C2" s="126"/>
      <c r="H2" s="2"/>
      <c r="I2" s="30"/>
      <c r="L2" s="2"/>
      <c r="M2" s="2"/>
      <c r="N2" s="2"/>
    </row>
    <row r="3" spans="1:34">
      <c r="A3" s="9"/>
      <c r="B3" s="28" t="s">
        <v>239</v>
      </c>
      <c r="C3" s="28"/>
      <c r="D3" s="28"/>
      <c r="E3" s="28"/>
      <c r="F3" s="28"/>
      <c r="G3" s="28"/>
      <c r="H3" s="28"/>
      <c r="I3" s="31"/>
      <c r="J3" s="28"/>
      <c r="K3" s="28"/>
      <c r="L3" s="28"/>
      <c r="M3" s="28"/>
      <c r="N3" s="28"/>
      <c r="O3" s="28"/>
      <c r="P3" s="28"/>
      <c r="Q3" s="28"/>
      <c r="R3" s="28"/>
      <c r="S3" s="28"/>
      <c r="T3" s="9"/>
    </row>
    <row r="4" spans="1:34">
      <c r="A4" s="9"/>
      <c r="B4" s="28"/>
      <c r="C4" s="28"/>
      <c r="D4" s="28"/>
      <c r="E4" s="28"/>
      <c r="F4" s="28"/>
      <c r="G4" s="28"/>
      <c r="H4" s="28"/>
      <c r="I4" s="31"/>
      <c r="J4" s="28"/>
      <c r="K4" s="28"/>
      <c r="L4" s="28"/>
      <c r="M4" s="28"/>
      <c r="N4" s="28"/>
      <c r="O4" s="28"/>
      <c r="P4" s="28"/>
      <c r="Q4" s="28"/>
      <c r="R4" s="28"/>
      <c r="S4" s="28"/>
      <c r="T4" s="9"/>
    </row>
    <row r="5" spans="1:34">
      <c r="A5" s="9"/>
      <c r="B5" s="11"/>
      <c r="C5" s="11"/>
      <c r="D5" s="11"/>
      <c r="E5" s="11"/>
      <c r="F5" s="11"/>
      <c r="G5" s="11"/>
      <c r="H5" s="11"/>
      <c r="I5" s="32"/>
      <c r="J5" s="11"/>
      <c r="K5" s="11"/>
      <c r="L5" s="11"/>
      <c r="M5" s="11"/>
      <c r="N5" s="11"/>
      <c r="O5" s="11"/>
      <c r="P5" s="11"/>
      <c r="Q5" s="11"/>
      <c r="R5" s="11"/>
      <c r="S5" s="11"/>
      <c r="T5" s="9"/>
    </row>
    <row r="6" spans="1:34" s="1" customFormat="1">
      <c r="A6" s="273" t="s">
        <v>71</v>
      </c>
      <c r="B6" s="266" t="s">
        <v>70</v>
      </c>
      <c r="C6" s="276" t="s">
        <v>69</v>
      </c>
      <c r="D6" s="103" t="s">
        <v>68</v>
      </c>
      <c r="E6" s="104" t="s">
        <v>67</v>
      </c>
      <c r="F6" s="224" t="s">
        <v>66</v>
      </c>
      <c r="G6" s="266" t="s">
        <v>65</v>
      </c>
      <c r="H6" s="264" t="s">
        <v>64</v>
      </c>
      <c r="I6" s="264"/>
      <c r="J6" s="265"/>
      <c r="K6" s="112" t="s">
        <v>63</v>
      </c>
      <c r="L6" s="112" t="s">
        <v>75</v>
      </c>
      <c r="M6" s="112" t="s">
        <v>179</v>
      </c>
      <c r="N6" s="112" t="s">
        <v>236</v>
      </c>
      <c r="O6" s="38" t="s">
        <v>61</v>
      </c>
      <c r="P6" s="257" t="s">
        <v>62</v>
      </c>
      <c r="Q6" s="262" t="s">
        <v>237</v>
      </c>
      <c r="R6" s="263"/>
      <c r="S6" s="153" t="s">
        <v>60</v>
      </c>
      <c r="T6" s="103" t="s">
        <v>84</v>
      </c>
      <c r="AH6" s="217" t="s">
        <v>240</v>
      </c>
    </row>
    <row r="7" spans="1:34" s="1" customFormat="1">
      <c r="A7" s="274"/>
      <c r="B7" s="267"/>
      <c r="C7" s="231"/>
      <c r="D7" s="105" t="s">
        <v>59</v>
      </c>
      <c r="E7" s="106" t="s">
        <v>58</v>
      </c>
      <c r="F7" s="226"/>
      <c r="G7" s="267"/>
      <c r="H7" s="115" t="s">
        <v>57</v>
      </c>
      <c r="I7" s="116" t="s">
        <v>56</v>
      </c>
      <c r="J7" s="117" t="s">
        <v>55</v>
      </c>
      <c r="K7" s="113" t="s">
        <v>54</v>
      </c>
      <c r="L7" s="114" t="s">
        <v>215</v>
      </c>
      <c r="M7" s="114" t="s">
        <v>219</v>
      </c>
      <c r="N7" s="114" t="s">
        <v>238</v>
      </c>
      <c r="O7" s="39" t="s">
        <v>83</v>
      </c>
      <c r="P7" s="257"/>
      <c r="Q7" s="151">
        <v>43221</v>
      </c>
      <c r="R7" s="150"/>
      <c r="S7" s="172" t="s">
        <v>53</v>
      </c>
      <c r="T7" s="105" t="s">
        <v>52</v>
      </c>
      <c r="AH7" s="218" t="s">
        <v>241</v>
      </c>
    </row>
    <row r="8" spans="1:34" s="1" customFormat="1" ht="14.25" customHeight="1">
      <c r="A8" s="165"/>
      <c r="B8" s="54"/>
      <c r="C8" s="180"/>
      <c r="D8" s="55"/>
      <c r="E8" s="56"/>
      <c r="F8" s="174"/>
      <c r="G8" s="166"/>
      <c r="H8" s="154">
        <v>73761</v>
      </c>
      <c r="I8" s="184">
        <v>43251</v>
      </c>
      <c r="J8" s="185">
        <v>798.06</v>
      </c>
      <c r="K8" s="185">
        <v>798.06</v>
      </c>
      <c r="L8" s="185">
        <v>798.06</v>
      </c>
      <c r="M8" s="185"/>
      <c r="N8" s="185"/>
      <c r="O8" s="185"/>
      <c r="P8" s="185"/>
      <c r="Q8" s="186"/>
      <c r="R8" s="186"/>
      <c r="S8" s="187">
        <f>J8-O8-P8-T8</f>
        <v>798.06</v>
      </c>
      <c r="T8" s="188">
        <v>0</v>
      </c>
      <c r="U8" s="144">
        <v>2533.8200000000002</v>
      </c>
      <c r="V8" s="111" t="s">
        <v>131</v>
      </c>
      <c r="W8" s="108" t="s">
        <v>99</v>
      </c>
      <c r="AH8" s="145"/>
    </row>
    <row r="9" spans="1:34" s="1" customFormat="1" ht="15" customHeight="1">
      <c r="A9" s="246">
        <v>1</v>
      </c>
      <c r="B9" s="44"/>
      <c r="C9" s="230" t="s">
        <v>11</v>
      </c>
      <c r="D9" s="266">
        <v>13</v>
      </c>
      <c r="E9" s="227" t="s">
        <v>50</v>
      </c>
      <c r="F9" s="224" t="s">
        <v>11</v>
      </c>
      <c r="G9" s="268" t="s">
        <v>51</v>
      </c>
      <c r="H9" s="154">
        <v>73762</v>
      </c>
      <c r="I9" s="184">
        <v>43251</v>
      </c>
      <c r="J9" s="185">
        <v>6637.04</v>
      </c>
      <c r="K9" s="185">
        <v>6637.04</v>
      </c>
      <c r="L9" s="185">
        <v>6637.04</v>
      </c>
      <c r="M9" s="185"/>
      <c r="N9" s="185"/>
      <c r="O9" s="185"/>
      <c r="P9" s="185"/>
      <c r="Q9" s="185"/>
      <c r="R9" s="185"/>
      <c r="S9" s="187">
        <f>J9-O9-P9-T9</f>
        <v>6637.04</v>
      </c>
      <c r="T9" s="188">
        <v>0</v>
      </c>
      <c r="U9" s="144">
        <v>1207.5</v>
      </c>
      <c r="V9" s="108" t="s">
        <v>132</v>
      </c>
      <c r="W9" s="108" t="s">
        <v>99</v>
      </c>
      <c r="AD9" s="109">
        <v>3985.39</v>
      </c>
      <c r="AE9" s="111" t="s">
        <v>204</v>
      </c>
      <c r="AF9" s="108" t="s">
        <v>184</v>
      </c>
      <c r="AH9" s="145"/>
    </row>
    <row r="10" spans="1:34" s="1" customFormat="1">
      <c r="A10" s="246"/>
      <c r="B10" s="44"/>
      <c r="C10" s="222"/>
      <c r="D10" s="275"/>
      <c r="E10" s="228"/>
      <c r="F10" s="225"/>
      <c r="G10" s="253"/>
      <c r="H10" s="154">
        <v>73763</v>
      </c>
      <c r="I10" s="184">
        <v>43251</v>
      </c>
      <c r="J10" s="185">
        <v>752.1</v>
      </c>
      <c r="K10" s="185">
        <v>752.1</v>
      </c>
      <c r="L10" s="185">
        <v>752.1</v>
      </c>
      <c r="M10" s="185"/>
      <c r="N10" s="185"/>
      <c r="O10" s="185"/>
      <c r="P10" s="185"/>
      <c r="Q10" s="185"/>
      <c r="R10" s="185"/>
      <c r="S10" s="187">
        <f>J10-O10-P10-T10</f>
        <v>752.1</v>
      </c>
      <c r="T10" s="188">
        <v>0</v>
      </c>
      <c r="U10" s="144">
        <v>1326.51</v>
      </c>
      <c r="V10" s="111" t="s">
        <v>133</v>
      </c>
      <c r="W10" s="108" t="s">
        <v>99</v>
      </c>
      <c r="AD10" s="109">
        <v>4686.41</v>
      </c>
      <c r="AE10" s="111" t="s">
        <v>205</v>
      </c>
      <c r="AF10" s="108" t="s">
        <v>184</v>
      </c>
      <c r="AH10" s="145"/>
    </row>
    <row r="11" spans="1:34" s="1" customFormat="1">
      <c r="A11" s="246"/>
      <c r="B11" s="44"/>
      <c r="C11" s="222"/>
      <c r="D11" s="275"/>
      <c r="E11" s="228"/>
      <c r="F11" s="225"/>
      <c r="G11" s="253"/>
      <c r="H11" s="154">
        <v>73764</v>
      </c>
      <c r="I11" s="184">
        <v>43251</v>
      </c>
      <c r="J11" s="185">
        <v>487.28</v>
      </c>
      <c r="K11" s="185">
        <v>487.28</v>
      </c>
      <c r="L11" s="185">
        <v>487.28</v>
      </c>
      <c r="M11" s="185"/>
      <c r="N11" s="185"/>
      <c r="O11" s="185"/>
      <c r="P11" s="185"/>
      <c r="Q11" s="185"/>
      <c r="R11" s="185"/>
      <c r="S11" s="187">
        <f>J11-O11-P11-T11</f>
        <v>487.28</v>
      </c>
      <c r="T11" s="188">
        <v>0</v>
      </c>
      <c r="U11" s="144"/>
      <c r="V11" s="111"/>
      <c r="W11" s="108"/>
      <c r="AD11" s="109">
        <v>818.88</v>
      </c>
      <c r="AE11" s="119" t="s">
        <v>206</v>
      </c>
      <c r="AF11" s="108" t="s">
        <v>207</v>
      </c>
      <c r="AH11" s="145"/>
    </row>
    <row r="12" spans="1:34" s="1" customFormat="1">
      <c r="A12" s="246"/>
      <c r="B12" s="44"/>
      <c r="C12" s="222"/>
      <c r="D12" s="275"/>
      <c r="E12" s="228"/>
      <c r="F12" s="225"/>
      <c r="G12" s="253"/>
      <c r="H12" s="154">
        <v>73765</v>
      </c>
      <c r="I12" s="184">
        <v>43251</v>
      </c>
      <c r="J12" s="185">
        <v>727.26</v>
      </c>
      <c r="K12" s="185">
        <v>727.26</v>
      </c>
      <c r="L12" s="185">
        <v>727.26</v>
      </c>
      <c r="M12" s="185"/>
      <c r="N12" s="185"/>
      <c r="O12" s="185"/>
      <c r="P12" s="185"/>
      <c r="Q12" s="185"/>
      <c r="R12" s="185"/>
      <c r="S12" s="187">
        <f t="shared" ref="S12:S25" si="0">J12-O12-P12-T12</f>
        <v>727.26</v>
      </c>
      <c r="T12" s="188">
        <v>0</v>
      </c>
      <c r="U12" s="144">
        <v>4454.8599999999997</v>
      </c>
      <c r="V12" s="111" t="s">
        <v>134</v>
      </c>
      <c r="W12" s="108" t="s">
        <v>135</v>
      </c>
      <c r="AD12" s="109">
        <v>17326.919999999998</v>
      </c>
      <c r="AE12" s="119" t="s">
        <v>208</v>
      </c>
      <c r="AF12" s="108" t="s">
        <v>207</v>
      </c>
      <c r="AH12" s="145"/>
    </row>
    <row r="13" spans="1:34" s="1" customFormat="1">
      <c r="A13" s="246"/>
      <c r="B13" s="44"/>
      <c r="C13" s="222"/>
      <c r="D13" s="275"/>
      <c r="E13" s="228"/>
      <c r="F13" s="225"/>
      <c r="G13" s="253"/>
      <c r="H13" s="154">
        <v>73918</v>
      </c>
      <c r="I13" s="184">
        <v>43251</v>
      </c>
      <c r="J13" s="185">
        <v>409.44</v>
      </c>
      <c r="K13" s="185">
        <v>409.44</v>
      </c>
      <c r="L13" s="185">
        <v>409.44</v>
      </c>
      <c r="M13" s="185"/>
      <c r="N13" s="185"/>
      <c r="O13" s="185"/>
      <c r="P13" s="185"/>
      <c r="Q13" s="185"/>
      <c r="R13" s="185"/>
      <c r="S13" s="187">
        <f t="shared" si="0"/>
        <v>409.44</v>
      </c>
      <c r="T13" s="188">
        <v>0</v>
      </c>
      <c r="U13" s="144">
        <v>1104.44</v>
      </c>
      <c r="V13" s="111" t="s">
        <v>136</v>
      </c>
      <c r="W13" s="108" t="s">
        <v>137</v>
      </c>
      <c r="AD13" s="109">
        <v>13695.39</v>
      </c>
      <c r="AE13" s="119" t="s">
        <v>209</v>
      </c>
      <c r="AF13" s="108" t="s">
        <v>193</v>
      </c>
      <c r="AH13" s="145"/>
    </row>
    <row r="14" spans="1:34" s="1" customFormat="1">
      <c r="A14" s="246"/>
      <c r="B14" s="44"/>
      <c r="C14" s="222"/>
      <c r="D14" s="275"/>
      <c r="E14" s="228"/>
      <c r="F14" s="225"/>
      <c r="G14" s="253"/>
      <c r="H14" s="154">
        <v>73917</v>
      </c>
      <c r="I14" s="184">
        <v>43251</v>
      </c>
      <c r="J14" s="185">
        <v>9782.33</v>
      </c>
      <c r="K14" s="185">
        <v>9782.33</v>
      </c>
      <c r="L14" s="185">
        <v>9782.33</v>
      </c>
      <c r="M14" s="185"/>
      <c r="N14" s="185"/>
      <c r="O14" s="185"/>
      <c r="P14" s="185"/>
      <c r="Q14" s="185"/>
      <c r="R14" s="185"/>
      <c r="S14" s="187">
        <f t="shared" si="0"/>
        <v>9782.33</v>
      </c>
      <c r="T14" s="188">
        <v>0</v>
      </c>
      <c r="U14" s="144">
        <v>18604.28</v>
      </c>
      <c r="V14" s="111" t="s">
        <v>138</v>
      </c>
      <c r="W14" s="108" t="s">
        <v>139</v>
      </c>
      <c r="AD14" s="109">
        <v>13588.06</v>
      </c>
      <c r="AE14" s="119" t="s">
        <v>210</v>
      </c>
      <c r="AF14" s="108" t="s">
        <v>193</v>
      </c>
      <c r="AH14" s="145"/>
    </row>
    <row r="15" spans="1:34" s="1" customFormat="1">
      <c r="A15" s="246"/>
      <c r="B15" s="44"/>
      <c r="C15" s="222"/>
      <c r="D15" s="275"/>
      <c r="E15" s="228"/>
      <c r="F15" s="225"/>
      <c r="G15" s="253"/>
      <c r="H15" s="154">
        <v>73926</v>
      </c>
      <c r="I15" s="184">
        <v>43251</v>
      </c>
      <c r="J15" s="185">
        <v>253.7</v>
      </c>
      <c r="K15" s="185">
        <v>253.7</v>
      </c>
      <c r="L15" s="185">
        <v>253.7</v>
      </c>
      <c r="M15" s="185"/>
      <c r="N15" s="185"/>
      <c r="O15" s="185"/>
      <c r="P15" s="185"/>
      <c r="Q15" s="185"/>
      <c r="R15" s="185"/>
      <c r="S15" s="187">
        <f t="shared" si="0"/>
        <v>253.7</v>
      </c>
      <c r="T15" s="188">
        <v>0</v>
      </c>
      <c r="U15" s="144">
        <v>1477.57</v>
      </c>
      <c r="V15" s="111" t="s">
        <v>140</v>
      </c>
      <c r="W15" s="108" t="s">
        <v>137</v>
      </c>
      <c r="AD15" s="109">
        <v>798.06</v>
      </c>
      <c r="AE15" s="119" t="s">
        <v>211</v>
      </c>
      <c r="AF15" s="108" t="s">
        <v>212</v>
      </c>
      <c r="AH15" s="145"/>
    </row>
    <row r="16" spans="1:34" s="1" customFormat="1">
      <c r="A16" s="246"/>
      <c r="B16" s="44" t="s">
        <v>30</v>
      </c>
      <c r="C16" s="222"/>
      <c r="D16" s="275"/>
      <c r="E16" s="228"/>
      <c r="F16" s="225"/>
      <c r="G16" s="253"/>
      <c r="H16" s="154">
        <v>73264</v>
      </c>
      <c r="I16" s="184">
        <v>43269</v>
      </c>
      <c r="J16" s="185">
        <v>5976.08</v>
      </c>
      <c r="K16" s="185">
        <v>5976.08</v>
      </c>
      <c r="L16" s="185"/>
      <c r="M16" s="185">
        <v>5976.08</v>
      </c>
      <c r="N16" s="185"/>
      <c r="O16" s="185"/>
      <c r="P16" s="185"/>
      <c r="Q16" s="185"/>
      <c r="R16" s="185"/>
      <c r="S16" s="187">
        <f t="shared" si="0"/>
        <v>5976.08</v>
      </c>
      <c r="T16" s="185">
        <v>0</v>
      </c>
      <c r="U16" s="109">
        <v>4268.6899999999996</v>
      </c>
      <c r="V16" s="111" t="s">
        <v>141</v>
      </c>
      <c r="W16" s="108" t="s">
        <v>137</v>
      </c>
      <c r="AD16" s="109">
        <v>7474.6</v>
      </c>
      <c r="AE16" s="119" t="s">
        <v>213</v>
      </c>
      <c r="AF16" s="108" t="s">
        <v>212</v>
      </c>
      <c r="AH16" s="145"/>
    </row>
    <row r="17" spans="1:34" s="1" customFormat="1">
      <c r="A17" s="246"/>
      <c r="B17" s="44" t="s">
        <v>74</v>
      </c>
      <c r="C17" s="222"/>
      <c r="D17" s="275"/>
      <c r="E17" s="228"/>
      <c r="F17" s="225"/>
      <c r="G17" s="253"/>
      <c r="H17" s="154">
        <v>73292</v>
      </c>
      <c r="I17" s="184">
        <v>43271</v>
      </c>
      <c r="J17" s="185">
        <v>10034.5</v>
      </c>
      <c r="K17" s="185">
        <v>10034.5</v>
      </c>
      <c r="L17" s="185"/>
      <c r="M17" s="185">
        <v>10034.5</v>
      </c>
      <c r="N17" s="185"/>
      <c r="O17" s="185"/>
      <c r="P17" s="185"/>
      <c r="Q17" s="185"/>
      <c r="R17" s="185"/>
      <c r="S17" s="187">
        <f t="shared" si="0"/>
        <v>10034.5</v>
      </c>
      <c r="T17" s="185">
        <v>0</v>
      </c>
      <c r="U17" s="109">
        <v>9414.4</v>
      </c>
      <c r="V17" s="111" t="s">
        <v>142</v>
      </c>
      <c r="W17" s="108" t="s">
        <v>143</v>
      </c>
      <c r="AH17" s="145"/>
    </row>
    <row r="18" spans="1:34" s="1" customFormat="1">
      <c r="A18" s="246"/>
      <c r="B18" s="44"/>
      <c r="C18" s="222"/>
      <c r="D18" s="275"/>
      <c r="E18" s="228"/>
      <c r="F18" s="225"/>
      <c r="G18" s="253"/>
      <c r="H18" s="154">
        <v>73293</v>
      </c>
      <c r="I18" s="184">
        <v>43271</v>
      </c>
      <c r="J18" s="185">
        <v>981</v>
      </c>
      <c r="K18" s="185">
        <v>981</v>
      </c>
      <c r="L18" s="185"/>
      <c r="M18" s="185">
        <v>981</v>
      </c>
      <c r="N18" s="185"/>
      <c r="O18" s="185"/>
      <c r="P18" s="185"/>
      <c r="Q18" s="185"/>
      <c r="R18" s="185"/>
      <c r="S18" s="187">
        <f t="shared" si="0"/>
        <v>981</v>
      </c>
      <c r="T18" s="185">
        <v>0</v>
      </c>
      <c r="U18" s="109">
        <v>5074.38</v>
      </c>
      <c r="V18" s="111" t="s">
        <v>144</v>
      </c>
      <c r="W18" s="108" t="s">
        <v>143</v>
      </c>
      <c r="AH18" s="145"/>
    </row>
    <row r="19" spans="1:34" s="1" customFormat="1">
      <c r="A19" s="246"/>
      <c r="B19" s="44"/>
      <c r="C19" s="222"/>
      <c r="D19" s="275"/>
      <c r="E19" s="228"/>
      <c r="F19" s="225"/>
      <c r="G19" s="253"/>
      <c r="H19" s="154">
        <v>73294</v>
      </c>
      <c r="I19" s="184">
        <v>43271</v>
      </c>
      <c r="J19" s="185">
        <v>752.1</v>
      </c>
      <c r="K19" s="185">
        <v>752.1</v>
      </c>
      <c r="L19" s="185"/>
      <c r="M19" s="185">
        <v>752.1</v>
      </c>
      <c r="N19" s="185"/>
      <c r="O19" s="185"/>
      <c r="P19" s="185"/>
      <c r="Q19" s="185"/>
      <c r="R19" s="185"/>
      <c r="S19" s="187">
        <f t="shared" si="0"/>
        <v>752.1</v>
      </c>
      <c r="T19" s="185">
        <v>0</v>
      </c>
      <c r="U19" s="109"/>
      <c r="V19" s="111"/>
      <c r="W19" s="108"/>
      <c r="AH19" s="145"/>
    </row>
    <row r="20" spans="1:34" s="1" customFormat="1">
      <c r="A20" s="246"/>
      <c r="B20" s="44"/>
      <c r="C20" s="222"/>
      <c r="D20" s="275"/>
      <c r="E20" s="228"/>
      <c r="F20" s="225"/>
      <c r="G20" s="253"/>
      <c r="H20" s="154">
        <v>73319</v>
      </c>
      <c r="I20" s="184">
        <v>43276</v>
      </c>
      <c r="J20" s="185">
        <v>484.84</v>
      </c>
      <c r="K20" s="185">
        <v>484.84</v>
      </c>
      <c r="L20" s="185"/>
      <c r="M20" s="185">
        <v>484.84</v>
      </c>
      <c r="N20" s="185"/>
      <c r="O20" s="185"/>
      <c r="P20" s="185"/>
      <c r="Q20" s="185"/>
      <c r="R20" s="185"/>
      <c r="S20" s="187">
        <f t="shared" si="0"/>
        <v>484.84</v>
      </c>
      <c r="T20" s="185">
        <v>0</v>
      </c>
      <c r="U20" s="109"/>
      <c r="V20" s="111"/>
      <c r="W20" s="108"/>
      <c r="AH20" s="145"/>
    </row>
    <row r="21" spans="1:34" s="1" customFormat="1">
      <c r="A21" s="246"/>
      <c r="B21" s="44"/>
      <c r="C21" s="222"/>
      <c r="D21" s="275"/>
      <c r="E21" s="228"/>
      <c r="F21" s="225"/>
      <c r="G21" s="253"/>
      <c r="H21" s="154">
        <v>73320</v>
      </c>
      <c r="I21" s="184">
        <v>43276</v>
      </c>
      <c r="J21" s="185">
        <v>1226.25</v>
      </c>
      <c r="K21" s="185">
        <v>1226.25</v>
      </c>
      <c r="L21" s="185"/>
      <c r="M21" s="185">
        <v>1226.25</v>
      </c>
      <c r="N21" s="185"/>
      <c r="O21" s="185"/>
      <c r="P21" s="185"/>
      <c r="Q21" s="185"/>
      <c r="R21" s="185"/>
      <c r="S21" s="187">
        <f t="shared" si="0"/>
        <v>1226.25</v>
      </c>
      <c r="T21" s="185">
        <v>0</v>
      </c>
      <c r="U21" s="109">
        <v>11596.88</v>
      </c>
      <c r="V21" s="111" t="s">
        <v>145</v>
      </c>
      <c r="W21" s="108" t="s">
        <v>143</v>
      </c>
      <c r="AH21" s="145"/>
    </row>
    <row r="22" spans="1:34" s="1" customFormat="1">
      <c r="A22" s="246"/>
      <c r="B22" s="44"/>
      <c r="C22" s="222"/>
      <c r="D22" s="275"/>
      <c r="E22" s="228"/>
      <c r="F22" s="225"/>
      <c r="G22" s="253"/>
      <c r="H22" s="154">
        <v>73325</v>
      </c>
      <c r="I22" s="184">
        <v>43276</v>
      </c>
      <c r="J22" s="185">
        <v>18075.13</v>
      </c>
      <c r="K22" s="185">
        <v>18075.13</v>
      </c>
      <c r="L22" s="185"/>
      <c r="M22" s="185">
        <v>18075.13</v>
      </c>
      <c r="N22" s="185"/>
      <c r="O22" s="185"/>
      <c r="P22" s="185"/>
      <c r="Q22" s="185"/>
      <c r="R22" s="185"/>
      <c r="S22" s="187">
        <f t="shared" si="0"/>
        <v>18075.13</v>
      </c>
      <c r="T22" s="185">
        <v>0</v>
      </c>
      <c r="AH22" s="145"/>
    </row>
    <row r="23" spans="1:34" s="1" customFormat="1">
      <c r="A23" s="246"/>
      <c r="B23" s="44"/>
      <c r="C23" s="222"/>
      <c r="D23" s="275"/>
      <c r="E23" s="228"/>
      <c r="F23" s="225"/>
      <c r="G23" s="253"/>
      <c r="H23" s="154">
        <v>73351</v>
      </c>
      <c r="I23" s="184">
        <v>43277</v>
      </c>
      <c r="J23" s="185">
        <v>1731.27</v>
      </c>
      <c r="K23" s="185">
        <v>1731.27</v>
      </c>
      <c r="L23" s="185"/>
      <c r="M23" s="185">
        <v>1731.27</v>
      </c>
      <c r="N23" s="185"/>
      <c r="O23" s="185"/>
      <c r="P23" s="185"/>
      <c r="Q23" s="185"/>
      <c r="R23" s="185"/>
      <c r="S23" s="187">
        <f t="shared" si="0"/>
        <v>0</v>
      </c>
      <c r="T23" s="185">
        <v>1731.27</v>
      </c>
      <c r="AH23" s="145"/>
    </row>
    <row r="24" spans="1:34" s="1" customFormat="1">
      <c r="A24" s="246"/>
      <c r="B24" s="44"/>
      <c r="C24" s="222"/>
      <c r="D24" s="275"/>
      <c r="E24" s="228"/>
      <c r="F24" s="225"/>
      <c r="G24" s="253"/>
      <c r="H24" s="154">
        <v>73350</v>
      </c>
      <c r="I24" s="184">
        <v>43277</v>
      </c>
      <c r="J24" s="185">
        <v>9388.11</v>
      </c>
      <c r="K24" s="185">
        <v>9388.11</v>
      </c>
      <c r="L24" s="185"/>
      <c r="M24" s="185">
        <v>9388.11</v>
      </c>
      <c r="N24" s="185"/>
      <c r="O24" s="185"/>
      <c r="P24" s="185"/>
      <c r="Q24" s="185"/>
      <c r="R24" s="185"/>
      <c r="S24" s="187">
        <f t="shared" si="0"/>
        <v>0</v>
      </c>
      <c r="T24" s="185">
        <v>9388.11</v>
      </c>
      <c r="AH24" s="145"/>
    </row>
    <row r="25" spans="1:34" s="1" customFormat="1">
      <c r="A25" s="246"/>
      <c r="B25" s="44"/>
      <c r="C25" s="222"/>
      <c r="D25" s="275"/>
      <c r="E25" s="228"/>
      <c r="F25" s="225"/>
      <c r="G25" s="253"/>
      <c r="H25" s="154">
        <v>73379</v>
      </c>
      <c r="I25" s="184">
        <v>43279</v>
      </c>
      <c r="J25" s="185">
        <v>2538.5500000000002</v>
      </c>
      <c r="K25" s="185">
        <v>2538.5500000000002</v>
      </c>
      <c r="L25" s="185"/>
      <c r="M25" s="185">
        <v>2538.5500000000002</v>
      </c>
      <c r="N25" s="185"/>
      <c r="O25" s="185"/>
      <c r="P25" s="185"/>
      <c r="Q25" s="185"/>
      <c r="R25" s="185"/>
      <c r="S25" s="187">
        <f t="shared" si="0"/>
        <v>0</v>
      </c>
      <c r="T25" s="185">
        <v>2538.5500000000002</v>
      </c>
      <c r="AH25" s="145"/>
    </row>
    <row r="26" spans="1:34" s="1" customFormat="1">
      <c r="A26" s="246"/>
      <c r="B26" s="44"/>
      <c r="C26" s="222"/>
      <c r="D26" s="275"/>
      <c r="E26" s="228"/>
      <c r="F26" s="225"/>
      <c r="G26" s="253"/>
      <c r="H26" s="154"/>
      <c r="I26" s="184"/>
      <c r="J26" s="185"/>
      <c r="K26" s="185"/>
      <c r="L26" s="185"/>
      <c r="M26" s="185"/>
      <c r="N26" s="185"/>
      <c r="O26" s="185"/>
      <c r="P26" s="185"/>
      <c r="Q26" s="185"/>
      <c r="R26" s="185"/>
      <c r="S26" s="187"/>
      <c r="T26" s="185"/>
      <c r="AH26" s="145"/>
    </row>
    <row r="27" spans="1:34" s="1" customFormat="1">
      <c r="A27" s="272"/>
      <c r="B27" s="118" t="s">
        <v>9</v>
      </c>
      <c r="C27" s="231"/>
      <c r="D27" s="267"/>
      <c r="E27" s="229"/>
      <c r="F27" s="226"/>
      <c r="G27" s="269"/>
      <c r="H27" s="189"/>
      <c r="I27" s="190"/>
      <c r="J27" s="191">
        <f>SUM(J8:J25)</f>
        <v>71035.039999999994</v>
      </c>
      <c r="K27" s="191">
        <f>SUM(K8:K25)</f>
        <v>71035.039999999994</v>
      </c>
      <c r="L27" s="191">
        <f t="shared" ref="L27:T27" si="1">SUM(L8:L25)</f>
        <v>19847.210000000003</v>
      </c>
      <c r="M27" s="191">
        <f t="shared" si="1"/>
        <v>51187.83</v>
      </c>
      <c r="N27" s="191">
        <f t="shared" si="1"/>
        <v>0</v>
      </c>
      <c r="O27" s="191">
        <f t="shared" si="1"/>
        <v>0</v>
      </c>
      <c r="P27" s="191">
        <f t="shared" si="1"/>
        <v>0</v>
      </c>
      <c r="Q27" s="191">
        <f t="shared" si="1"/>
        <v>0</v>
      </c>
      <c r="R27" s="191">
        <f t="shared" si="1"/>
        <v>0</v>
      </c>
      <c r="S27" s="191">
        <f t="shared" si="1"/>
        <v>57377.11</v>
      </c>
      <c r="T27" s="191">
        <f t="shared" si="1"/>
        <v>13657.93</v>
      </c>
      <c r="AH27" s="145"/>
    </row>
    <row r="28" spans="1:34" s="1" customFormat="1">
      <c r="A28" s="57"/>
      <c r="B28" s="181"/>
      <c r="C28" s="180"/>
      <c r="D28" s="166"/>
      <c r="E28" s="182"/>
      <c r="F28" s="174"/>
      <c r="G28" s="173"/>
      <c r="H28" s="154">
        <v>2400353</v>
      </c>
      <c r="I28" s="184">
        <v>43251</v>
      </c>
      <c r="J28" s="185">
        <v>46775.62</v>
      </c>
      <c r="K28" s="185">
        <v>46775.62</v>
      </c>
      <c r="L28" s="185">
        <v>46775.62</v>
      </c>
      <c r="M28" s="185"/>
      <c r="N28" s="185"/>
      <c r="O28" s="185"/>
      <c r="P28" s="185"/>
      <c r="Q28" s="185"/>
      <c r="R28" s="185"/>
      <c r="S28" s="187">
        <f t="shared" ref="S28:S30" si="2">J28-O28-P28-T28</f>
        <v>46775.62</v>
      </c>
      <c r="T28" s="188">
        <v>0</v>
      </c>
      <c r="U28" s="144">
        <v>14685.75</v>
      </c>
      <c r="V28" s="108" t="s">
        <v>160</v>
      </c>
      <c r="W28" s="108" t="s">
        <v>99</v>
      </c>
      <c r="AH28" s="145"/>
    </row>
    <row r="29" spans="1:34" s="1" customFormat="1">
      <c r="A29" s="246">
        <v>2</v>
      </c>
      <c r="B29" s="223" t="s">
        <v>73</v>
      </c>
      <c r="C29" s="222"/>
      <c r="D29" s="275"/>
      <c r="E29" s="253"/>
      <c r="F29" s="225"/>
      <c r="G29" s="238"/>
      <c r="H29" s="154">
        <v>2400358</v>
      </c>
      <c r="I29" s="184">
        <v>43251</v>
      </c>
      <c r="J29" s="185">
        <v>900</v>
      </c>
      <c r="K29" s="185">
        <v>900</v>
      </c>
      <c r="L29" s="185">
        <v>900</v>
      </c>
      <c r="M29" s="185"/>
      <c r="N29" s="185"/>
      <c r="O29" s="185"/>
      <c r="P29" s="185"/>
      <c r="Q29" s="187">
        <v>837.52</v>
      </c>
      <c r="R29" s="185"/>
      <c r="S29" s="185">
        <v>62.48</v>
      </c>
      <c r="T29" s="188">
        <v>0</v>
      </c>
      <c r="U29" s="144">
        <v>2470.02</v>
      </c>
      <c r="V29" s="111" t="s">
        <v>161</v>
      </c>
      <c r="W29" s="108" t="s">
        <v>99</v>
      </c>
      <c r="AH29" s="145"/>
    </row>
    <row r="30" spans="1:34" s="1" customFormat="1">
      <c r="A30" s="246"/>
      <c r="B30" s="223"/>
      <c r="C30" s="222"/>
      <c r="D30" s="275"/>
      <c r="E30" s="253"/>
      <c r="F30" s="225"/>
      <c r="G30" s="238"/>
      <c r="H30" s="154">
        <v>2400359</v>
      </c>
      <c r="I30" s="184">
        <v>43251</v>
      </c>
      <c r="J30" s="185">
        <v>9033.94</v>
      </c>
      <c r="K30" s="185">
        <v>9033.94</v>
      </c>
      <c r="L30" s="185">
        <v>9033.94</v>
      </c>
      <c r="M30" s="185"/>
      <c r="N30" s="185"/>
      <c r="O30" s="185"/>
      <c r="P30" s="185"/>
      <c r="Q30" s="185"/>
      <c r="R30" s="185"/>
      <c r="S30" s="187">
        <f t="shared" si="2"/>
        <v>9033.94</v>
      </c>
      <c r="T30" s="188">
        <v>0</v>
      </c>
      <c r="U30" s="144">
        <v>170.33</v>
      </c>
      <c r="V30" s="111" t="s">
        <v>162</v>
      </c>
      <c r="W30" s="108" t="s">
        <v>99</v>
      </c>
      <c r="AH30" s="145"/>
    </row>
    <row r="31" spans="1:34" s="1" customFormat="1">
      <c r="A31" s="246"/>
      <c r="B31" s="223"/>
      <c r="C31" s="222"/>
      <c r="D31" s="275"/>
      <c r="E31" s="253"/>
      <c r="F31" s="225"/>
      <c r="G31" s="238"/>
      <c r="H31" s="154">
        <v>2400360</v>
      </c>
      <c r="I31" s="184">
        <v>43251</v>
      </c>
      <c r="J31" s="185">
        <v>2470.02</v>
      </c>
      <c r="K31" s="185">
        <v>2470.02</v>
      </c>
      <c r="L31" s="185">
        <v>2470.02</v>
      </c>
      <c r="M31" s="185"/>
      <c r="N31" s="185"/>
      <c r="O31" s="185"/>
      <c r="P31" s="185"/>
      <c r="Q31" s="185"/>
      <c r="R31" s="185"/>
      <c r="S31" s="185">
        <v>2470.02</v>
      </c>
      <c r="T31" s="188">
        <v>0</v>
      </c>
      <c r="U31" s="144">
        <v>4516.97</v>
      </c>
      <c r="V31" s="111" t="s">
        <v>163</v>
      </c>
      <c r="W31" s="108" t="s">
        <v>99</v>
      </c>
      <c r="AH31" s="145"/>
    </row>
    <row r="32" spans="1:34" s="1" customFormat="1">
      <c r="A32" s="246"/>
      <c r="B32" s="223"/>
      <c r="C32" s="222"/>
      <c r="D32" s="275"/>
      <c r="E32" s="253"/>
      <c r="F32" s="225"/>
      <c r="G32" s="238"/>
      <c r="H32" s="154">
        <v>2400361</v>
      </c>
      <c r="I32" s="184">
        <v>43251</v>
      </c>
      <c r="J32" s="185">
        <v>2470.02</v>
      </c>
      <c r="K32" s="185">
        <v>2470.02</v>
      </c>
      <c r="L32" s="185">
        <v>2470.02</v>
      </c>
      <c r="M32" s="185"/>
      <c r="N32" s="185"/>
      <c r="O32" s="185"/>
      <c r="P32" s="185"/>
      <c r="Q32" s="185"/>
      <c r="R32" s="185"/>
      <c r="S32" s="187">
        <f t="shared" ref="S32:S33" si="3">J32-O32-P32-T32</f>
        <v>2470.02</v>
      </c>
      <c r="T32" s="188">
        <v>0</v>
      </c>
      <c r="U32" s="144">
        <v>3974.25</v>
      </c>
      <c r="V32" s="111" t="s">
        <v>164</v>
      </c>
      <c r="W32" s="108" t="s">
        <v>99</v>
      </c>
      <c r="AH32" s="145"/>
    </row>
    <row r="33" spans="1:34" s="1" customFormat="1">
      <c r="A33" s="246"/>
      <c r="B33" s="223"/>
      <c r="C33" s="222"/>
      <c r="D33" s="275"/>
      <c r="E33" s="253"/>
      <c r="F33" s="225"/>
      <c r="G33" s="238"/>
      <c r="H33" s="154">
        <v>2400357</v>
      </c>
      <c r="I33" s="184">
        <v>43251</v>
      </c>
      <c r="J33" s="185">
        <v>37967.24</v>
      </c>
      <c r="K33" s="185">
        <v>37967.24</v>
      </c>
      <c r="L33" s="185">
        <v>37967.24</v>
      </c>
      <c r="M33" s="185"/>
      <c r="N33" s="185"/>
      <c r="O33" s="185"/>
      <c r="P33" s="185"/>
      <c r="Q33" s="185"/>
      <c r="R33" s="185"/>
      <c r="S33" s="187">
        <f t="shared" si="3"/>
        <v>37967.24</v>
      </c>
      <c r="T33" s="188">
        <v>0</v>
      </c>
      <c r="U33" s="144">
        <v>176.63</v>
      </c>
      <c r="V33" s="111" t="s">
        <v>165</v>
      </c>
      <c r="W33" s="108" t="s">
        <v>99</v>
      </c>
      <c r="AH33" s="145"/>
    </row>
    <row r="34" spans="1:34" s="1" customFormat="1">
      <c r="A34" s="246"/>
      <c r="B34" s="223"/>
      <c r="C34" s="222"/>
      <c r="D34" s="275"/>
      <c r="E34" s="253"/>
      <c r="F34" s="225"/>
      <c r="G34" s="238"/>
      <c r="H34" s="154">
        <v>2400362</v>
      </c>
      <c r="I34" s="184">
        <v>43251</v>
      </c>
      <c r="J34" s="185">
        <v>2434.31</v>
      </c>
      <c r="K34" s="185">
        <v>2434.31</v>
      </c>
      <c r="L34" s="185">
        <v>2434.31</v>
      </c>
      <c r="M34" s="185"/>
      <c r="N34" s="185"/>
      <c r="O34" s="185"/>
      <c r="P34" s="185"/>
      <c r="Q34" s="185"/>
      <c r="R34" s="185"/>
      <c r="S34" s="185">
        <v>2434.31</v>
      </c>
      <c r="T34" s="188">
        <v>0</v>
      </c>
      <c r="U34" s="144">
        <v>22584.85</v>
      </c>
      <c r="V34" s="111" t="s">
        <v>166</v>
      </c>
      <c r="W34" s="108" t="s">
        <v>99</v>
      </c>
      <c r="AH34" s="145"/>
    </row>
    <row r="35" spans="1:34" s="1" customFormat="1">
      <c r="A35" s="246"/>
      <c r="B35" s="223"/>
      <c r="C35" s="222"/>
      <c r="D35" s="275"/>
      <c r="E35" s="253"/>
      <c r="F35" s="225"/>
      <c r="G35" s="238"/>
      <c r="H35" s="154">
        <v>1200443</v>
      </c>
      <c r="I35" s="184">
        <v>43251</v>
      </c>
      <c r="J35" s="185">
        <v>8158.5</v>
      </c>
      <c r="K35" s="185">
        <v>8158.5</v>
      </c>
      <c r="L35" s="185">
        <v>8158.5</v>
      </c>
      <c r="M35" s="185"/>
      <c r="N35" s="185"/>
      <c r="O35" s="185"/>
      <c r="P35" s="185"/>
      <c r="Q35" s="185"/>
      <c r="R35" s="185"/>
      <c r="S35" s="187">
        <f t="shared" ref="S35:S47" si="4">J35-O35-P35-T35</f>
        <v>8158.5</v>
      </c>
      <c r="T35" s="188">
        <v>0</v>
      </c>
      <c r="U35" s="144">
        <v>32420.04</v>
      </c>
      <c r="V35" s="111" t="s">
        <v>167</v>
      </c>
      <c r="W35" s="108" t="s">
        <v>99</v>
      </c>
      <c r="AH35" s="145"/>
    </row>
    <row r="36" spans="1:34" s="1" customFormat="1">
      <c r="A36" s="246"/>
      <c r="B36" s="223"/>
      <c r="C36" s="222"/>
      <c r="D36" s="275"/>
      <c r="E36" s="253"/>
      <c r="F36" s="225"/>
      <c r="G36" s="238"/>
      <c r="H36" s="154">
        <v>2400364</v>
      </c>
      <c r="I36" s="184">
        <v>43278</v>
      </c>
      <c r="J36" s="185">
        <v>138.78</v>
      </c>
      <c r="K36" s="185">
        <v>138.78</v>
      </c>
      <c r="L36" s="185"/>
      <c r="M36" s="185">
        <v>138.78</v>
      </c>
      <c r="N36" s="185"/>
      <c r="O36" s="185"/>
      <c r="P36" s="185"/>
      <c r="Q36" s="185"/>
      <c r="R36" s="185"/>
      <c r="S36" s="187">
        <f t="shared" si="4"/>
        <v>138.78</v>
      </c>
      <c r="T36" s="185">
        <v>0</v>
      </c>
      <c r="U36" s="109"/>
      <c r="V36" s="111"/>
      <c r="W36" s="108"/>
      <c r="AH36" s="145"/>
    </row>
    <row r="37" spans="1:34" s="1" customFormat="1">
      <c r="A37" s="246"/>
      <c r="B37" s="223"/>
      <c r="C37" s="222"/>
      <c r="D37" s="275"/>
      <c r="E37" s="253"/>
      <c r="F37" s="225"/>
      <c r="G37" s="238"/>
      <c r="H37" s="154">
        <v>2400363</v>
      </c>
      <c r="I37" s="184">
        <v>43278</v>
      </c>
      <c r="J37" s="185">
        <v>3217.25</v>
      </c>
      <c r="K37" s="185">
        <v>3217.25</v>
      </c>
      <c r="L37" s="185"/>
      <c r="M37" s="185">
        <v>3217.25</v>
      </c>
      <c r="N37" s="185"/>
      <c r="O37" s="185"/>
      <c r="P37" s="185"/>
      <c r="Q37" s="185"/>
      <c r="R37" s="185"/>
      <c r="S37" s="187">
        <f t="shared" si="4"/>
        <v>3217.25</v>
      </c>
      <c r="T37" s="185">
        <v>0</v>
      </c>
      <c r="U37" s="109"/>
      <c r="V37" s="111"/>
      <c r="W37" s="108"/>
      <c r="AH37" s="145"/>
    </row>
    <row r="38" spans="1:34" s="1" customFormat="1">
      <c r="A38" s="246"/>
      <c r="B38" s="223"/>
      <c r="C38" s="222"/>
      <c r="D38" s="275"/>
      <c r="E38" s="253"/>
      <c r="F38" s="225"/>
      <c r="G38" s="238"/>
      <c r="H38" s="154">
        <v>2400365</v>
      </c>
      <c r="I38" s="184">
        <v>43278</v>
      </c>
      <c r="J38" s="185">
        <v>1386.86</v>
      </c>
      <c r="K38" s="185">
        <v>1386.86</v>
      </c>
      <c r="L38" s="185"/>
      <c r="M38" s="185">
        <v>1386.86</v>
      </c>
      <c r="N38" s="185"/>
      <c r="O38" s="185"/>
      <c r="P38" s="185"/>
      <c r="Q38" s="185"/>
      <c r="R38" s="185"/>
      <c r="S38" s="187">
        <f t="shared" si="4"/>
        <v>1386.86</v>
      </c>
      <c r="T38" s="185">
        <v>0</v>
      </c>
      <c r="U38" s="109"/>
      <c r="V38" s="111"/>
      <c r="W38" s="108"/>
      <c r="AH38" s="145"/>
    </row>
    <row r="39" spans="1:34" s="1" customFormat="1">
      <c r="A39" s="246"/>
      <c r="B39" s="223"/>
      <c r="C39" s="222"/>
      <c r="D39" s="275"/>
      <c r="E39" s="253"/>
      <c r="F39" s="225"/>
      <c r="G39" s="238"/>
      <c r="H39" s="154">
        <v>2400368</v>
      </c>
      <c r="I39" s="184">
        <v>43278</v>
      </c>
      <c r="J39" s="185">
        <v>900</v>
      </c>
      <c r="K39" s="185">
        <v>900</v>
      </c>
      <c r="L39" s="185"/>
      <c r="M39" s="185">
        <v>900</v>
      </c>
      <c r="N39" s="185"/>
      <c r="O39" s="185"/>
      <c r="P39" s="185"/>
      <c r="Q39" s="185"/>
      <c r="R39" s="185"/>
      <c r="S39" s="187">
        <f t="shared" si="4"/>
        <v>900</v>
      </c>
      <c r="T39" s="185">
        <v>0</v>
      </c>
      <c r="U39" s="109"/>
      <c r="V39" s="111"/>
      <c r="W39" s="108"/>
      <c r="AH39" s="145"/>
    </row>
    <row r="40" spans="1:34" s="1" customFormat="1">
      <c r="A40" s="246"/>
      <c r="B40" s="223"/>
      <c r="C40" s="222"/>
      <c r="D40" s="275"/>
      <c r="E40" s="253"/>
      <c r="F40" s="225"/>
      <c r="G40" s="238"/>
      <c r="H40" s="154">
        <v>2400369</v>
      </c>
      <c r="I40" s="184">
        <v>43278</v>
      </c>
      <c r="J40" s="185">
        <v>4516.97</v>
      </c>
      <c r="K40" s="185">
        <v>4516.97</v>
      </c>
      <c r="L40" s="185"/>
      <c r="M40" s="185">
        <v>4516.97</v>
      </c>
      <c r="N40" s="185"/>
      <c r="O40" s="185"/>
      <c r="P40" s="185"/>
      <c r="Q40" s="185"/>
      <c r="R40" s="185"/>
      <c r="S40" s="187">
        <f t="shared" si="4"/>
        <v>4516.97</v>
      </c>
      <c r="T40" s="185">
        <v>0</v>
      </c>
      <c r="U40" s="109"/>
      <c r="V40" s="111"/>
      <c r="W40" s="108"/>
      <c r="AH40" s="145"/>
    </row>
    <row r="41" spans="1:34" s="1" customFormat="1">
      <c r="A41" s="246"/>
      <c r="B41" s="223"/>
      <c r="C41" s="222"/>
      <c r="D41" s="275"/>
      <c r="E41" s="253"/>
      <c r="F41" s="225"/>
      <c r="G41" s="238"/>
      <c r="H41" s="154">
        <v>2400370</v>
      </c>
      <c r="I41" s="184">
        <v>43278</v>
      </c>
      <c r="J41" s="185">
        <v>2470.02</v>
      </c>
      <c r="K41" s="185">
        <v>2470.02</v>
      </c>
      <c r="L41" s="185"/>
      <c r="M41" s="185">
        <v>2470.02</v>
      </c>
      <c r="N41" s="185"/>
      <c r="O41" s="185"/>
      <c r="P41" s="185"/>
      <c r="Q41" s="185"/>
      <c r="R41" s="185"/>
      <c r="S41" s="187">
        <f t="shared" si="4"/>
        <v>2470.02</v>
      </c>
      <c r="T41" s="185">
        <v>0</v>
      </c>
      <c r="U41" s="109"/>
      <c r="V41" s="111"/>
      <c r="W41" s="108"/>
      <c r="AH41" s="145"/>
    </row>
    <row r="42" spans="1:34" s="1" customFormat="1">
      <c r="A42" s="246"/>
      <c r="B42" s="223"/>
      <c r="C42" s="222"/>
      <c r="D42" s="275"/>
      <c r="E42" s="253"/>
      <c r="F42" s="225"/>
      <c r="G42" s="238"/>
      <c r="H42" s="154">
        <v>2400367</v>
      </c>
      <c r="I42" s="184">
        <v>43278</v>
      </c>
      <c r="J42" s="185">
        <v>27073.919999999998</v>
      </c>
      <c r="K42" s="185">
        <v>27073.919999999998</v>
      </c>
      <c r="L42" s="185"/>
      <c r="M42" s="185">
        <v>27073.919999999998</v>
      </c>
      <c r="N42" s="185"/>
      <c r="O42" s="185"/>
      <c r="P42" s="185"/>
      <c r="Q42" s="185"/>
      <c r="R42" s="185"/>
      <c r="S42" s="187">
        <f t="shared" si="4"/>
        <v>27073.919999999998</v>
      </c>
      <c r="T42" s="185">
        <v>0</v>
      </c>
      <c r="U42" s="109"/>
      <c r="V42" s="111"/>
      <c r="W42" s="108"/>
      <c r="AH42" s="145"/>
    </row>
    <row r="43" spans="1:34" s="1" customFormat="1">
      <c r="A43" s="246"/>
      <c r="B43" s="223"/>
      <c r="C43" s="222"/>
      <c r="D43" s="275"/>
      <c r="E43" s="253"/>
      <c r="F43" s="225"/>
      <c r="G43" s="238"/>
      <c r="H43" s="154">
        <v>2400375</v>
      </c>
      <c r="I43" s="184">
        <v>43280</v>
      </c>
      <c r="J43" s="185">
        <v>189.25</v>
      </c>
      <c r="K43" s="185">
        <v>189.25</v>
      </c>
      <c r="L43" s="185"/>
      <c r="M43" s="185">
        <v>189.25</v>
      </c>
      <c r="N43" s="185"/>
      <c r="O43" s="185"/>
      <c r="P43" s="185"/>
      <c r="Q43" s="185"/>
      <c r="R43" s="185"/>
      <c r="S43" s="187">
        <f t="shared" si="4"/>
        <v>189.25</v>
      </c>
      <c r="T43" s="185">
        <v>0</v>
      </c>
      <c r="U43" s="109"/>
      <c r="V43" s="111"/>
      <c r="W43" s="108"/>
      <c r="AH43" s="145"/>
    </row>
    <row r="44" spans="1:34" s="1" customFormat="1">
      <c r="A44" s="246"/>
      <c r="B44" s="223"/>
      <c r="C44" s="222"/>
      <c r="D44" s="275"/>
      <c r="E44" s="253"/>
      <c r="F44" s="225"/>
      <c r="G44" s="238"/>
      <c r="H44" s="154">
        <v>2400376</v>
      </c>
      <c r="I44" s="184">
        <v>43280</v>
      </c>
      <c r="J44" s="185">
        <v>253.7</v>
      </c>
      <c r="K44" s="185">
        <v>253.7</v>
      </c>
      <c r="L44" s="185"/>
      <c r="M44" s="185">
        <v>253.7</v>
      </c>
      <c r="N44" s="185"/>
      <c r="O44" s="185"/>
      <c r="P44" s="185"/>
      <c r="Q44" s="185"/>
      <c r="R44" s="185"/>
      <c r="S44" s="187">
        <f t="shared" si="4"/>
        <v>253.7</v>
      </c>
      <c r="T44" s="185">
        <v>0</v>
      </c>
      <c r="U44" s="109"/>
      <c r="V44" s="111"/>
      <c r="W44" s="108"/>
      <c r="AH44" s="145"/>
    </row>
    <row r="45" spans="1:34" s="1" customFormat="1">
      <c r="A45" s="246"/>
      <c r="B45" s="223"/>
      <c r="C45" s="222"/>
      <c r="D45" s="275"/>
      <c r="E45" s="253"/>
      <c r="F45" s="225"/>
      <c r="G45" s="238"/>
      <c r="H45" s="154">
        <v>2400373</v>
      </c>
      <c r="I45" s="184">
        <v>43280</v>
      </c>
      <c r="J45" s="185">
        <v>6751.88</v>
      </c>
      <c r="K45" s="185">
        <v>6751.88</v>
      </c>
      <c r="L45" s="185"/>
      <c r="M45" s="185">
        <v>6751.88</v>
      </c>
      <c r="N45" s="185"/>
      <c r="O45" s="185"/>
      <c r="P45" s="185"/>
      <c r="Q45" s="185"/>
      <c r="R45" s="185"/>
      <c r="S45" s="187">
        <f t="shared" si="4"/>
        <v>6751.88</v>
      </c>
      <c r="T45" s="185">
        <v>0</v>
      </c>
      <c r="U45" s="109"/>
      <c r="V45" s="111"/>
      <c r="W45" s="108"/>
      <c r="AH45" s="145"/>
    </row>
    <row r="46" spans="1:34" s="1" customFormat="1">
      <c r="A46" s="246"/>
      <c r="B46" s="223"/>
      <c r="C46" s="222"/>
      <c r="D46" s="275"/>
      <c r="E46" s="253"/>
      <c r="F46" s="225"/>
      <c r="G46" s="238"/>
      <c r="H46" s="154">
        <v>2400372</v>
      </c>
      <c r="I46" s="184">
        <v>43280</v>
      </c>
      <c r="J46" s="185">
        <v>8125.78</v>
      </c>
      <c r="K46" s="185">
        <v>8125.78</v>
      </c>
      <c r="L46" s="185"/>
      <c r="M46" s="185">
        <v>8125.78</v>
      </c>
      <c r="N46" s="185"/>
      <c r="O46" s="185"/>
      <c r="P46" s="185"/>
      <c r="Q46" s="185"/>
      <c r="R46" s="185"/>
      <c r="S46" s="187">
        <v>1367.25</v>
      </c>
      <c r="T46" s="185">
        <v>6758.53</v>
      </c>
      <c r="U46" s="109"/>
      <c r="V46" s="111"/>
      <c r="W46" s="108"/>
      <c r="AH46" s="145"/>
    </row>
    <row r="47" spans="1:34" s="1" customFormat="1">
      <c r="A47" s="246"/>
      <c r="B47" s="223"/>
      <c r="C47" s="222"/>
      <c r="D47" s="275"/>
      <c r="E47" s="253"/>
      <c r="F47" s="225"/>
      <c r="G47" s="238"/>
      <c r="H47" s="154">
        <v>1200456</v>
      </c>
      <c r="I47" s="184">
        <v>43280</v>
      </c>
      <c r="J47" s="185">
        <v>5421.61</v>
      </c>
      <c r="K47" s="185">
        <v>5421.61</v>
      </c>
      <c r="L47" s="185"/>
      <c r="M47" s="185">
        <v>5421.61</v>
      </c>
      <c r="N47" s="185"/>
      <c r="O47" s="185"/>
      <c r="P47" s="185"/>
      <c r="Q47" s="185"/>
      <c r="R47" s="185"/>
      <c r="S47" s="187">
        <f t="shared" si="4"/>
        <v>0</v>
      </c>
      <c r="T47" s="185">
        <v>5421.61</v>
      </c>
      <c r="U47" s="109"/>
      <c r="V47" s="111"/>
      <c r="W47" s="108"/>
      <c r="AH47" s="145"/>
    </row>
    <row r="48" spans="1:34" s="1" customFormat="1">
      <c r="A48" s="246"/>
      <c r="B48" s="223"/>
      <c r="C48" s="222"/>
      <c r="D48" s="275"/>
      <c r="E48" s="253"/>
      <c r="F48" s="225"/>
      <c r="G48" s="238"/>
      <c r="H48" s="154">
        <v>2400366</v>
      </c>
      <c r="I48" s="184">
        <v>43278</v>
      </c>
      <c r="J48" s="185">
        <v>47645.1</v>
      </c>
      <c r="K48" s="185">
        <v>47645.1</v>
      </c>
      <c r="L48" s="185"/>
      <c r="M48" s="185">
        <v>35900.58</v>
      </c>
      <c r="N48" s="185">
        <v>11744.52</v>
      </c>
      <c r="O48" s="185"/>
      <c r="P48" s="185"/>
      <c r="Q48" s="185"/>
      <c r="R48" s="185"/>
      <c r="S48" s="187">
        <f>J48-O48-P48-T48</f>
        <v>0</v>
      </c>
      <c r="T48" s="185">
        <v>47645.1</v>
      </c>
      <c r="U48" s="109"/>
      <c r="V48" s="111"/>
      <c r="W48" s="108"/>
      <c r="AH48" s="145"/>
    </row>
    <row r="49" spans="1:34" s="1" customFormat="1">
      <c r="A49" s="246"/>
      <c r="B49" s="223"/>
      <c r="C49" s="222"/>
      <c r="D49" s="275"/>
      <c r="E49" s="253"/>
      <c r="F49" s="225"/>
      <c r="G49" s="23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44"/>
      <c r="V49" s="111"/>
      <c r="W49" s="108"/>
      <c r="AH49" s="145"/>
    </row>
    <row r="50" spans="1:34" s="1" customFormat="1">
      <c r="A50" s="26"/>
      <c r="B50" s="27" t="s">
        <v>9</v>
      </c>
      <c r="C50" s="58"/>
      <c r="D50" s="164"/>
      <c r="E50" s="59"/>
      <c r="F50" s="60"/>
      <c r="G50" s="59"/>
      <c r="H50" s="192"/>
      <c r="I50" s="193"/>
      <c r="J50" s="46">
        <f t="shared" ref="J50:T50" si="5">SUM(J28:J48)</f>
        <v>218300.77000000002</v>
      </c>
      <c r="K50" s="46">
        <f t="shared" si="5"/>
        <v>218300.77000000002</v>
      </c>
      <c r="L50" s="46">
        <f t="shared" si="5"/>
        <v>110209.65</v>
      </c>
      <c r="M50" s="46">
        <f t="shared" si="5"/>
        <v>96346.6</v>
      </c>
      <c r="N50" s="46">
        <f t="shared" si="5"/>
        <v>11744.52</v>
      </c>
      <c r="O50" s="46">
        <f t="shared" si="5"/>
        <v>0</v>
      </c>
      <c r="P50" s="46">
        <f t="shared" si="5"/>
        <v>0</v>
      </c>
      <c r="Q50" s="46">
        <f t="shared" si="5"/>
        <v>837.52</v>
      </c>
      <c r="R50" s="46">
        <f t="shared" si="5"/>
        <v>0</v>
      </c>
      <c r="S50" s="46">
        <f t="shared" si="5"/>
        <v>157638.01</v>
      </c>
      <c r="T50" s="46">
        <f t="shared" si="5"/>
        <v>59825.24</v>
      </c>
      <c r="U50" s="109"/>
      <c r="V50" s="108"/>
      <c r="W50" s="108"/>
      <c r="AH50" s="145"/>
    </row>
    <row r="51" spans="1:34" s="1" customFormat="1" ht="15" customHeight="1">
      <c r="A51" s="245">
        <v>3</v>
      </c>
      <c r="B51" s="220" t="s">
        <v>49</v>
      </c>
      <c r="C51" s="270" t="s">
        <v>26</v>
      </c>
      <c r="D51" s="245">
        <v>214</v>
      </c>
      <c r="E51" s="234" t="s">
        <v>12</v>
      </c>
      <c r="F51" s="234" t="s">
        <v>26</v>
      </c>
      <c r="G51" s="254" t="s">
        <v>48</v>
      </c>
      <c r="H51" s="189">
        <v>320180509</v>
      </c>
      <c r="I51" s="184">
        <v>43251</v>
      </c>
      <c r="J51" s="185">
        <v>8466.56</v>
      </c>
      <c r="K51" s="185">
        <v>8466.56</v>
      </c>
      <c r="L51" s="185">
        <v>8466.56</v>
      </c>
      <c r="M51" s="185"/>
      <c r="N51" s="185"/>
      <c r="O51" s="185"/>
      <c r="P51" s="185"/>
      <c r="Q51" s="185"/>
      <c r="R51" s="185"/>
      <c r="S51" s="187">
        <f>J51-O51-P51-T51-N51</f>
        <v>8466.56</v>
      </c>
      <c r="T51" s="185">
        <v>0</v>
      </c>
      <c r="AH51" s="145"/>
    </row>
    <row r="52" spans="1:34" s="1" customFormat="1" ht="15" customHeight="1">
      <c r="A52" s="246"/>
      <c r="B52" s="221"/>
      <c r="C52" s="271"/>
      <c r="D52" s="246"/>
      <c r="E52" s="235"/>
      <c r="F52" s="235"/>
      <c r="G52" s="255"/>
      <c r="H52" s="189">
        <v>320180608</v>
      </c>
      <c r="I52" s="184">
        <v>43266</v>
      </c>
      <c r="J52" s="185">
        <v>24480.32</v>
      </c>
      <c r="K52" s="185">
        <v>24480.32</v>
      </c>
      <c r="L52" s="185"/>
      <c r="M52" s="185">
        <v>24480.32</v>
      </c>
      <c r="N52" s="185"/>
      <c r="O52" s="185"/>
      <c r="P52" s="185"/>
      <c r="Q52" s="185"/>
      <c r="R52" s="185"/>
      <c r="S52" s="187">
        <f>J52-O52-P52-T52-N52</f>
        <v>24480.32</v>
      </c>
      <c r="T52" s="185">
        <v>0</v>
      </c>
      <c r="U52" s="110">
        <v>3313.32</v>
      </c>
      <c r="V52" s="108" t="s">
        <v>149</v>
      </c>
      <c r="W52" s="108" t="s">
        <v>99</v>
      </c>
      <c r="AH52" s="145"/>
    </row>
    <row r="53" spans="1:34" s="1" customFormat="1" ht="15" customHeight="1">
      <c r="A53" s="246"/>
      <c r="B53" s="221"/>
      <c r="C53" s="271"/>
      <c r="D53" s="246"/>
      <c r="E53" s="235"/>
      <c r="F53" s="235"/>
      <c r="G53" s="255"/>
      <c r="H53" s="189">
        <v>320180671</v>
      </c>
      <c r="I53" s="184">
        <v>43280</v>
      </c>
      <c r="J53" s="187">
        <v>4170.13</v>
      </c>
      <c r="K53" s="187">
        <v>4170.13</v>
      </c>
      <c r="L53" s="187"/>
      <c r="M53" s="187">
        <v>4170.13</v>
      </c>
      <c r="N53" s="187"/>
      <c r="O53" s="187"/>
      <c r="P53" s="187"/>
      <c r="Q53" s="187"/>
      <c r="R53" s="187"/>
      <c r="S53" s="187">
        <f>J53-O53-P53-T53-N53</f>
        <v>0</v>
      </c>
      <c r="T53" s="187">
        <v>4170.13</v>
      </c>
      <c r="U53" s="110">
        <v>7410.31</v>
      </c>
      <c r="V53" s="108" t="s">
        <v>150</v>
      </c>
      <c r="W53" s="108" t="s">
        <v>99</v>
      </c>
      <c r="AH53" s="145"/>
    </row>
    <row r="54" spans="1:34" s="1" customFormat="1">
      <c r="A54" s="246"/>
      <c r="B54" s="221"/>
      <c r="C54" s="271"/>
      <c r="D54" s="246"/>
      <c r="E54" s="235"/>
      <c r="F54" s="235"/>
      <c r="G54" s="255"/>
      <c r="H54" s="189"/>
      <c r="I54" s="184"/>
      <c r="J54" s="187"/>
      <c r="K54" s="187"/>
      <c r="L54" s="187"/>
      <c r="M54" s="185"/>
      <c r="N54" s="185"/>
      <c r="O54" s="185"/>
      <c r="P54" s="185"/>
      <c r="Q54" s="185"/>
      <c r="R54" s="185"/>
      <c r="S54" s="187"/>
      <c r="T54" s="187"/>
      <c r="U54" s="110">
        <v>30834.38</v>
      </c>
      <c r="V54" s="108" t="s">
        <v>151</v>
      </c>
      <c r="W54" s="108" t="s">
        <v>152</v>
      </c>
      <c r="AH54" s="145"/>
    </row>
    <row r="55" spans="1:34" s="1" customFormat="1">
      <c r="A55" s="158"/>
      <c r="B55" s="23" t="s">
        <v>9</v>
      </c>
      <c r="C55" s="167"/>
      <c r="D55" s="158"/>
      <c r="E55" s="168"/>
      <c r="F55" s="160"/>
      <c r="G55" s="168"/>
      <c r="H55" s="194"/>
      <c r="I55" s="195"/>
      <c r="J55" s="148">
        <f t="shared" ref="J55:AG55" si="6">SUM(J51:J54)</f>
        <v>37117.009999999995</v>
      </c>
      <c r="K55" s="148">
        <f t="shared" si="6"/>
        <v>37117.009999999995</v>
      </c>
      <c r="L55" s="148">
        <f t="shared" si="6"/>
        <v>8466.56</v>
      </c>
      <c r="M55" s="148">
        <f t="shared" si="6"/>
        <v>28650.45</v>
      </c>
      <c r="N55" s="148">
        <f t="shared" si="6"/>
        <v>0</v>
      </c>
      <c r="O55" s="148">
        <f t="shared" si="6"/>
        <v>0</v>
      </c>
      <c r="P55" s="148">
        <f t="shared" si="6"/>
        <v>0</v>
      </c>
      <c r="Q55" s="148">
        <f t="shared" si="6"/>
        <v>0</v>
      </c>
      <c r="R55" s="148">
        <f t="shared" si="6"/>
        <v>0</v>
      </c>
      <c r="S55" s="148">
        <f t="shared" si="6"/>
        <v>32946.879999999997</v>
      </c>
      <c r="T55" s="148">
        <f t="shared" si="6"/>
        <v>4170.13</v>
      </c>
      <c r="U55" s="45">
        <f t="shared" si="6"/>
        <v>41558.01</v>
      </c>
      <c r="V55" s="45">
        <f t="shared" si="6"/>
        <v>0</v>
      </c>
      <c r="W55" s="45">
        <f t="shared" si="6"/>
        <v>0</v>
      </c>
      <c r="X55" s="45">
        <f t="shared" si="6"/>
        <v>0</v>
      </c>
      <c r="Y55" s="45">
        <f t="shared" si="6"/>
        <v>0</v>
      </c>
      <c r="Z55" s="45">
        <f t="shared" si="6"/>
        <v>0</v>
      </c>
      <c r="AA55" s="45">
        <f t="shared" si="6"/>
        <v>0</v>
      </c>
      <c r="AB55" s="45">
        <f t="shared" si="6"/>
        <v>0</v>
      </c>
      <c r="AC55" s="45">
        <f t="shared" si="6"/>
        <v>0</v>
      </c>
      <c r="AD55" s="45">
        <f t="shared" si="6"/>
        <v>0</v>
      </c>
      <c r="AE55" s="45">
        <f t="shared" si="6"/>
        <v>0</v>
      </c>
      <c r="AF55" s="45">
        <f t="shared" si="6"/>
        <v>0</v>
      </c>
      <c r="AG55" s="215">
        <f t="shared" si="6"/>
        <v>0</v>
      </c>
      <c r="AH55" s="145"/>
    </row>
    <row r="56" spans="1:34" s="1" customFormat="1" ht="15" customHeight="1">
      <c r="A56" s="245">
        <v>4</v>
      </c>
      <c r="B56" s="220" t="s">
        <v>47</v>
      </c>
      <c r="C56" s="234" t="s">
        <v>41</v>
      </c>
      <c r="D56" s="258">
        <v>230</v>
      </c>
      <c r="E56" s="236" t="s">
        <v>12</v>
      </c>
      <c r="F56" s="234" t="s">
        <v>41</v>
      </c>
      <c r="G56" s="254" t="s">
        <v>46</v>
      </c>
      <c r="H56" s="154">
        <v>1434</v>
      </c>
      <c r="I56" s="184">
        <v>43280</v>
      </c>
      <c r="J56" s="185">
        <v>2991</v>
      </c>
      <c r="K56" s="185">
        <v>2991</v>
      </c>
      <c r="L56" s="154"/>
      <c r="M56" s="185">
        <v>2991</v>
      </c>
      <c r="N56" s="154"/>
      <c r="O56" s="154"/>
      <c r="P56" s="154"/>
      <c r="Q56" s="154"/>
      <c r="R56" s="154"/>
      <c r="S56" s="187"/>
      <c r="T56" s="185">
        <v>2991</v>
      </c>
      <c r="U56" s="110">
        <v>3290.1</v>
      </c>
      <c r="V56" s="108" t="s">
        <v>130</v>
      </c>
      <c r="W56" s="108" t="s">
        <v>99</v>
      </c>
      <c r="AH56" s="145"/>
    </row>
    <row r="57" spans="1:34" s="1" customFormat="1">
      <c r="A57" s="246"/>
      <c r="B57" s="221"/>
      <c r="C57" s="235"/>
      <c r="D57" s="259"/>
      <c r="E57" s="237"/>
      <c r="F57" s="235"/>
      <c r="G57" s="255"/>
      <c r="H57" s="154"/>
      <c r="I57" s="184"/>
      <c r="J57" s="154"/>
      <c r="K57" s="154"/>
      <c r="L57" s="154"/>
      <c r="M57" s="154"/>
      <c r="N57" s="154"/>
      <c r="O57" s="154"/>
      <c r="P57" s="154"/>
      <c r="Q57" s="154"/>
      <c r="R57" s="154"/>
      <c r="S57" s="187"/>
      <c r="T57" s="154"/>
      <c r="AD57" s="109">
        <v>2392.8000000000002</v>
      </c>
      <c r="AE57" s="119" t="s">
        <v>203</v>
      </c>
      <c r="AF57" s="108" t="s">
        <v>184</v>
      </c>
      <c r="AH57" s="145"/>
    </row>
    <row r="58" spans="1:34" s="1" customFormat="1">
      <c r="A58" s="246"/>
      <c r="B58" s="221"/>
      <c r="C58" s="235"/>
      <c r="D58" s="259"/>
      <c r="E58" s="237"/>
      <c r="F58" s="235"/>
      <c r="G58" s="255"/>
      <c r="H58" s="154"/>
      <c r="I58" s="184"/>
      <c r="J58" s="196"/>
      <c r="K58" s="196"/>
      <c r="L58" s="196"/>
      <c r="M58" s="196"/>
      <c r="N58" s="196"/>
      <c r="O58" s="196"/>
      <c r="P58" s="196"/>
      <c r="Q58" s="196"/>
      <c r="R58" s="196"/>
      <c r="S58" s="187"/>
      <c r="T58" s="196"/>
      <c r="AH58" s="145"/>
    </row>
    <row r="59" spans="1:34" s="1" customFormat="1">
      <c r="A59" s="246"/>
      <c r="B59" s="221"/>
      <c r="C59" s="235"/>
      <c r="D59" s="259"/>
      <c r="E59" s="237"/>
      <c r="F59" s="235"/>
      <c r="G59" s="255"/>
      <c r="H59" s="154"/>
      <c r="I59" s="184"/>
      <c r="J59" s="154"/>
      <c r="K59" s="154"/>
      <c r="L59" s="154"/>
      <c r="M59" s="154"/>
      <c r="N59" s="154"/>
      <c r="O59" s="154"/>
      <c r="P59" s="154"/>
      <c r="Q59" s="154"/>
      <c r="R59" s="154"/>
      <c r="S59" s="187"/>
      <c r="T59" s="154"/>
      <c r="AH59" s="145"/>
    </row>
    <row r="60" spans="1:34" s="1" customFormat="1">
      <c r="A60" s="158"/>
      <c r="B60" s="23" t="s">
        <v>9</v>
      </c>
      <c r="C60" s="167"/>
      <c r="D60" s="158"/>
      <c r="E60" s="168"/>
      <c r="F60" s="160"/>
      <c r="G60" s="168"/>
      <c r="H60" s="194"/>
      <c r="I60" s="195"/>
      <c r="J60" s="148">
        <f>SUM(J56:J59)</f>
        <v>2991</v>
      </c>
      <c r="K60" s="148">
        <f t="shared" ref="K60:T60" si="7">SUM(K56:K59)</f>
        <v>2991</v>
      </c>
      <c r="L60" s="148">
        <f t="shared" si="7"/>
        <v>0</v>
      </c>
      <c r="M60" s="148">
        <f t="shared" si="7"/>
        <v>2991</v>
      </c>
      <c r="N60" s="148">
        <f t="shared" si="7"/>
        <v>0</v>
      </c>
      <c r="O60" s="148">
        <f t="shared" si="7"/>
        <v>0</v>
      </c>
      <c r="P60" s="148">
        <f t="shared" si="7"/>
        <v>0</v>
      </c>
      <c r="Q60" s="148">
        <f t="shared" si="7"/>
        <v>0</v>
      </c>
      <c r="R60" s="148">
        <f t="shared" si="7"/>
        <v>0</v>
      </c>
      <c r="S60" s="148">
        <f t="shared" si="7"/>
        <v>0</v>
      </c>
      <c r="T60" s="46">
        <f t="shared" si="7"/>
        <v>2991</v>
      </c>
      <c r="AH60" s="145"/>
    </row>
    <row r="61" spans="1:34" s="1" customFormat="1" ht="15" customHeight="1">
      <c r="A61" s="245">
        <v>5</v>
      </c>
      <c r="B61" s="220" t="s">
        <v>45</v>
      </c>
      <c r="C61" s="234" t="s">
        <v>41</v>
      </c>
      <c r="D61" s="245">
        <v>24</v>
      </c>
      <c r="E61" s="234" t="s">
        <v>12</v>
      </c>
      <c r="F61" s="234" t="s">
        <v>41</v>
      </c>
      <c r="G61" s="254" t="s">
        <v>44</v>
      </c>
      <c r="H61" s="192">
        <v>91823</v>
      </c>
      <c r="I61" s="184">
        <v>43251</v>
      </c>
      <c r="J61" s="187">
        <v>2919.81</v>
      </c>
      <c r="K61" s="187">
        <v>2919.81</v>
      </c>
      <c r="L61" s="187">
        <v>2919.81</v>
      </c>
      <c r="M61" s="187"/>
      <c r="N61" s="187"/>
      <c r="O61" s="197"/>
      <c r="P61" s="197"/>
      <c r="Q61" s="197"/>
      <c r="R61" s="197"/>
      <c r="S61" s="187">
        <f t="shared" ref="S61:S65" si="8">J61-O61-P61-T61-N61</f>
        <v>2919.81</v>
      </c>
      <c r="T61" s="187">
        <v>0</v>
      </c>
      <c r="U61" s="110">
        <v>3893.08</v>
      </c>
      <c r="V61" s="108" t="s">
        <v>171</v>
      </c>
      <c r="W61" s="108" t="s">
        <v>122</v>
      </c>
      <c r="AH61" s="145"/>
    </row>
    <row r="62" spans="1:34" s="1" customFormat="1">
      <c r="A62" s="246"/>
      <c r="B62" s="221"/>
      <c r="C62" s="235"/>
      <c r="D62" s="246"/>
      <c r="E62" s="235"/>
      <c r="F62" s="235"/>
      <c r="G62" s="255"/>
      <c r="H62" s="192">
        <v>91824</v>
      </c>
      <c r="I62" s="184">
        <v>43269</v>
      </c>
      <c r="J62" s="154">
        <v>30171.37</v>
      </c>
      <c r="K62" s="154">
        <v>30171.37</v>
      </c>
      <c r="L62" s="154"/>
      <c r="M62" s="154">
        <v>30171.37</v>
      </c>
      <c r="N62" s="154"/>
      <c r="O62" s="154"/>
      <c r="P62" s="154"/>
      <c r="Q62" s="154"/>
      <c r="R62" s="154"/>
      <c r="S62" s="187">
        <f t="shared" si="8"/>
        <v>30171.37</v>
      </c>
      <c r="T62" s="154">
        <v>0</v>
      </c>
      <c r="U62" s="110">
        <v>22385.21</v>
      </c>
      <c r="V62" s="108" t="s">
        <v>172</v>
      </c>
      <c r="W62" s="108" t="s">
        <v>173</v>
      </c>
      <c r="AH62" s="145"/>
    </row>
    <row r="63" spans="1:34" s="1" customFormat="1">
      <c r="A63" s="246"/>
      <c r="B63" s="221"/>
      <c r="C63" s="235"/>
      <c r="D63" s="246"/>
      <c r="E63" s="235"/>
      <c r="F63" s="235"/>
      <c r="G63" s="255"/>
      <c r="H63" s="192">
        <v>91920</v>
      </c>
      <c r="I63" s="184">
        <v>43276</v>
      </c>
      <c r="J63" s="198">
        <v>973.27</v>
      </c>
      <c r="K63" s="198">
        <v>973.27</v>
      </c>
      <c r="L63" s="198"/>
      <c r="M63" s="198">
        <v>973.27</v>
      </c>
      <c r="N63" s="148"/>
      <c r="O63" s="148"/>
      <c r="P63" s="148"/>
      <c r="Q63" s="148"/>
      <c r="R63" s="148"/>
      <c r="S63" s="187">
        <f t="shared" si="8"/>
        <v>973.27</v>
      </c>
      <c r="T63" s="198">
        <v>0</v>
      </c>
      <c r="U63" s="110">
        <v>19465.400000000001</v>
      </c>
      <c r="V63" s="108" t="s">
        <v>174</v>
      </c>
      <c r="W63" s="108" t="s">
        <v>175</v>
      </c>
      <c r="AH63" s="145"/>
    </row>
    <row r="64" spans="1:34" s="1" customFormat="1">
      <c r="A64" s="246"/>
      <c r="B64" s="221"/>
      <c r="C64" s="235"/>
      <c r="D64" s="246"/>
      <c r="E64" s="235"/>
      <c r="F64" s="235"/>
      <c r="G64" s="255"/>
      <c r="H64" s="192">
        <v>91826</v>
      </c>
      <c r="I64" s="184">
        <v>43276</v>
      </c>
      <c r="J64" s="187">
        <v>14599.05</v>
      </c>
      <c r="K64" s="187">
        <v>14599.05</v>
      </c>
      <c r="L64" s="187"/>
      <c r="M64" s="187">
        <v>14599.05</v>
      </c>
      <c r="N64" s="187"/>
      <c r="O64" s="197"/>
      <c r="P64" s="197"/>
      <c r="Q64" s="197"/>
      <c r="R64" s="197"/>
      <c r="S64" s="187">
        <f t="shared" si="8"/>
        <v>14599.05</v>
      </c>
      <c r="T64" s="187">
        <v>0</v>
      </c>
      <c r="AH64" s="145"/>
    </row>
    <row r="65" spans="1:34" s="1" customFormat="1">
      <c r="A65" s="246"/>
      <c r="B65" s="221"/>
      <c r="C65" s="235"/>
      <c r="D65" s="246"/>
      <c r="E65" s="235"/>
      <c r="F65" s="235"/>
      <c r="G65" s="255"/>
      <c r="H65" s="192">
        <v>91827</v>
      </c>
      <c r="I65" s="184">
        <v>43281</v>
      </c>
      <c r="J65" s="187">
        <v>2919.81</v>
      </c>
      <c r="K65" s="187">
        <v>2919.81</v>
      </c>
      <c r="L65" s="187"/>
      <c r="M65" s="187">
        <v>2919.81</v>
      </c>
      <c r="N65" s="187"/>
      <c r="O65" s="197"/>
      <c r="P65" s="197"/>
      <c r="Q65" s="197"/>
      <c r="R65" s="197"/>
      <c r="S65" s="187">
        <f t="shared" si="8"/>
        <v>0</v>
      </c>
      <c r="T65" s="187">
        <v>2919.81</v>
      </c>
      <c r="AH65" s="145"/>
    </row>
    <row r="66" spans="1:34" s="1" customFormat="1">
      <c r="A66" s="158"/>
      <c r="B66" s="23" t="s">
        <v>9</v>
      </c>
      <c r="C66" s="167"/>
      <c r="D66" s="158"/>
      <c r="E66" s="61"/>
      <c r="F66" s="160"/>
      <c r="G66" s="168"/>
      <c r="H66" s="194"/>
      <c r="I66" s="195"/>
      <c r="J66" s="148">
        <f t="shared" ref="J66:AG66" si="9">SUM(J61:J65)</f>
        <v>51583.31</v>
      </c>
      <c r="K66" s="148">
        <f t="shared" si="9"/>
        <v>51583.31</v>
      </c>
      <c r="L66" s="148">
        <f t="shared" si="9"/>
        <v>2919.81</v>
      </c>
      <c r="M66" s="148">
        <f t="shared" si="9"/>
        <v>48663.5</v>
      </c>
      <c r="N66" s="148">
        <f t="shared" si="9"/>
        <v>0</v>
      </c>
      <c r="O66" s="148">
        <f t="shared" si="9"/>
        <v>0</v>
      </c>
      <c r="P66" s="148">
        <f t="shared" si="9"/>
        <v>0</v>
      </c>
      <c r="Q66" s="148">
        <f t="shared" si="9"/>
        <v>0</v>
      </c>
      <c r="R66" s="148">
        <f t="shared" si="9"/>
        <v>0</v>
      </c>
      <c r="S66" s="148">
        <f t="shared" si="9"/>
        <v>48663.5</v>
      </c>
      <c r="T66" s="148">
        <f t="shared" si="9"/>
        <v>2919.81</v>
      </c>
      <c r="U66" s="45">
        <f t="shared" si="9"/>
        <v>45743.69</v>
      </c>
      <c r="V66" s="45">
        <f t="shared" si="9"/>
        <v>0</v>
      </c>
      <c r="W66" s="45">
        <f t="shared" si="9"/>
        <v>0</v>
      </c>
      <c r="X66" s="45">
        <f t="shared" si="9"/>
        <v>0</v>
      </c>
      <c r="Y66" s="45">
        <f t="shared" si="9"/>
        <v>0</v>
      </c>
      <c r="Z66" s="45">
        <f t="shared" si="9"/>
        <v>0</v>
      </c>
      <c r="AA66" s="45">
        <f t="shared" si="9"/>
        <v>0</v>
      </c>
      <c r="AB66" s="45">
        <f t="shared" si="9"/>
        <v>0</v>
      </c>
      <c r="AC66" s="45">
        <f t="shared" si="9"/>
        <v>0</v>
      </c>
      <c r="AD66" s="45">
        <f t="shared" si="9"/>
        <v>0</v>
      </c>
      <c r="AE66" s="45">
        <f t="shared" si="9"/>
        <v>0</v>
      </c>
      <c r="AF66" s="45">
        <f t="shared" si="9"/>
        <v>0</v>
      </c>
      <c r="AG66" s="215">
        <f t="shared" si="9"/>
        <v>0</v>
      </c>
      <c r="AH66" s="145"/>
    </row>
    <row r="67" spans="1:34" s="1" customFormat="1" ht="15" customHeight="1">
      <c r="A67" s="245">
        <v>6</v>
      </c>
      <c r="B67" s="220" t="s">
        <v>43</v>
      </c>
      <c r="C67" s="270" t="s">
        <v>11</v>
      </c>
      <c r="D67" s="245">
        <v>215</v>
      </c>
      <c r="E67" s="243" t="s">
        <v>12</v>
      </c>
      <c r="F67" s="234" t="s">
        <v>11</v>
      </c>
      <c r="G67" s="254" t="s">
        <v>42</v>
      </c>
      <c r="H67" s="192">
        <v>1449897</v>
      </c>
      <c r="I67" s="184">
        <v>43251</v>
      </c>
      <c r="J67" s="187">
        <v>22385.21</v>
      </c>
      <c r="K67" s="187">
        <v>22385.21</v>
      </c>
      <c r="L67" s="187">
        <v>22385.21</v>
      </c>
      <c r="M67" s="187"/>
      <c r="N67" s="187"/>
      <c r="O67" s="187"/>
      <c r="P67" s="187"/>
      <c r="Q67" s="187"/>
      <c r="R67" s="187"/>
      <c r="S67" s="187">
        <f>J67-O67-P67-T67</f>
        <v>22385.21</v>
      </c>
      <c r="T67" s="187">
        <v>0</v>
      </c>
      <c r="U67" s="110">
        <v>1288.73</v>
      </c>
      <c r="V67" s="108" t="s">
        <v>119</v>
      </c>
      <c r="W67" s="108" t="s">
        <v>99</v>
      </c>
      <c r="AH67" s="145"/>
    </row>
    <row r="68" spans="1:34" s="1" customFormat="1">
      <c r="A68" s="246"/>
      <c r="B68" s="221"/>
      <c r="C68" s="271"/>
      <c r="D68" s="246"/>
      <c r="E68" s="244"/>
      <c r="F68" s="235"/>
      <c r="G68" s="255"/>
      <c r="H68" s="192"/>
      <c r="I68" s="184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10">
        <v>12652.51</v>
      </c>
      <c r="V68" s="108" t="s">
        <v>120</v>
      </c>
      <c r="W68" s="108" t="s">
        <v>99</v>
      </c>
      <c r="AD68" s="109">
        <v>22385.21</v>
      </c>
      <c r="AE68" s="119" t="s">
        <v>190</v>
      </c>
      <c r="AF68" s="108" t="s">
        <v>184</v>
      </c>
      <c r="AH68" s="145"/>
    </row>
    <row r="69" spans="1:34" s="1" customFormat="1">
      <c r="A69" s="246"/>
      <c r="B69" s="221"/>
      <c r="C69" s="271"/>
      <c r="D69" s="246"/>
      <c r="E69" s="244"/>
      <c r="F69" s="235"/>
      <c r="G69" s="255"/>
      <c r="H69" s="192"/>
      <c r="I69" s="184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20"/>
      <c r="V69" s="121"/>
      <c r="W69" s="121"/>
      <c r="AD69" s="122"/>
      <c r="AE69" s="123"/>
      <c r="AF69" s="121"/>
      <c r="AH69" s="145"/>
    </row>
    <row r="70" spans="1:34" s="1" customFormat="1">
      <c r="A70" s="246"/>
      <c r="B70" s="221"/>
      <c r="C70" s="271"/>
      <c r="D70" s="246"/>
      <c r="E70" s="244"/>
      <c r="F70" s="235"/>
      <c r="G70" s="255"/>
      <c r="H70" s="192"/>
      <c r="I70" s="184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AH70" s="145"/>
    </row>
    <row r="71" spans="1:34" s="1" customFormat="1">
      <c r="A71" s="21"/>
      <c r="B71" s="27" t="s">
        <v>9</v>
      </c>
      <c r="C71" s="62"/>
      <c r="D71" s="21"/>
      <c r="E71" s="21"/>
      <c r="F71" s="63"/>
      <c r="G71" s="158"/>
      <c r="H71" s="194"/>
      <c r="I71" s="195"/>
      <c r="J71" s="148">
        <f t="shared" ref="J71:P71" si="10">SUM(J67:J70)</f>
        <v>22385.21</v>
      </c>
      <c r="K71" s="148">
        <f t="shared" si="10"/>
        <v>22385.21</v>
      </c>
      <c r="L71" s="148">
        <f t="shared" si="10"/>
        <v>22385.21</v>
      </c>
      <c r="M71" s="148">
        <f t="shared" si="10"/>
        <v>0</v>
      </c>
      <c r="N71" s="148">
        <f t="shared" si="10"/>
        <v>0</v>
      </c>
      <c r="O71" s="148">
        <f t="shared" si="10"/>
        <v>0</v>
      </c>
      <c r="P71" s="148">
        <f t="shared" si="10"/>
        <v>0</v>
      </c>
      <c r="Q71" s="148"/>
      <c r="R71" s="148">
        <v>0</v>
      </c>
      <c r="S71" s="148">
        <f>SUM(S67:S70)</f>
        <v>22385.21</v>
      </c>
      <c r="T71" s="148">
        <f>SUM(T67:T70)</f>
        <v>0</v>
      </c>
      <c r="AH71" s="145"/>
    </row>
    <row r="72" spans="1:34" s="1" customFormat="1" ht="15" customHeight="1">
      <c r="A72" s="245">
        <v>7</v>
      </c>
      <c r="B72" s="220" t="s">
        <v>77</v>
      </c>
      <c r="C72" s="247" t="s">
        <v>41</v>
      </c>
      <c r="D72" s="245">
        <v>41</v>
      </c>
      <c r="E72" s="243" t="s">
        <v>12</v>
      </c>
      <c r="F72" s="236" t="s">
        <v>41</v>
      </c>
      <c r="G72" s="234" t="s">
        <v>40</v>
      </c>
      <c r="H72" s="154">
        <v>1116680780</v>
      </c>
      <c r="I72" s="184">
        <v>43279</v>
      </c>
      <c r="J72" s="199">
        <v>3298.1</v>
      </c>
      <c r="K72" s="199">
        <v>3298.1</v>
      </c>
      <c r="L72" s="199"/>
      <c r="M72" s="199">
        <v>3298.1</v>
      </c>
      <c r="N72" s="197"/>
      <c r="O72" s="197"/>
      <c r="P72" s="197"/>
      <c r="Q72" s="197"/>
      <c r="R72" s="197"/>
      <c r="S72" s="187">
        <v>0</v>
      </c>
      <c r="T72" s="199">
        <v>3298.1</v>
      </c>
      <c r="U72" s="110">
        <v>3044.4</v>
      </c>
      <c r="V72" s="108" t="s">
        <v>170</v>
      </c>
      <c r="W72" s="108" t="s">
        <v>129</v>
      </c>
      <c r="AH72" s="145"/>
    </row>
    <row r="73" spans="1:34" s="1" customFormat="1">
      <c r="A73" s="246"/>
      <c r="B73" s="221"/>
      <c r="C73" s="248"/>
      <c r="D73" s="246"/>
      <c r="E73" s="244"/>
      <c r="F73" s="237"/>
      <c r="G73" s="235"/>
      <c r="H73" s="154"/>
      <c r="I73" s="184"/>
      <c r="J73" s="198"/>
      <c r="K73" s="198"/>
      <c r="L73" s="198"/>
      <c r="M73" s="198"/>
      <c r="N73" s="198"/>
      <c r="O73" s="198"/>
      <c r="P73" s="198"/>
      <c r="Q73" s="198"/>
      <c r="R73" s="198"/>
      <c r="S73" s="187"/>
      <c r="T73" s="198"/>
      <c r="AH73" s="145"/>
    </row>
    <row r="74" spans="1:34" s="1" customFormat="1">
      <c r="A74" s="246"/>
      <c r="B74" s="221"/>
      <c r="C74" s="248"/>
      <c r="D74" s="246"/>
      <c r="E74" s="244"/>
      <c r="F74" s="237"/>
      <c r="G74" s="235"/>
      <c r="H74" s="154"/>
      <c r="I74" s="184"/>
      <c r="J74" s="198"/>
      <c r="K74" s="198"/>
      <c r="L74" s="198"/>
      <c r="M74" s="198"/>
      <c r="N74" s="198"/>
      <c r="O74" s="198"/>
      <c r="P74" s="198"/>
      <c r="Q74" s="198"/>
      <c r="R74" s="198"/>
      <c r="S74" s="187"/>
      <c r="T74" s="198"/>
      <c r="AH74" s="145"/>
    </row>
    <row r="75" spans="1:34" s="1" customFormat="1">
      <c r="A75" s="246"/>
      <c r="B75" s="221"/>
      <c r="C75" s="248"/>
      <c r="D75" s="246"/>
      <c r="E75" s="244"/>
      <c r="F75" s="237"/>
      <c r="G75" s="235"/>
      <c r="H75" s="154"/>
      <c r="I75" s="184"/>
      <c r="J75" s="198"/>
      <c r="K75" s="198"/>
      <c r="L75" s="198"/>
      <c r="M75" s="198"/>
      <c r="N75" s="198"/>
      <c r="O75" s="198"/>
      <c r="P75" s="198"/>
      <c r="Q75" s="198"/>
      <c r="R75" s="198"/>
      <c r="S75" s="187"/>
      <c r="T75" s="198"/>
      <c r="AH75" s="145"/>
    </row>
    <row r="76" spans="1:34" s="1" customFormat="1">
      <c r="A76" s="26"/>
      <c r="B76" s="178" t="s">
        <v>9</v>
      </c>
      <c r="C76" s="64"/>
      <c r="D76" s="65"/>
      <c r="E76" s="66"/>
      <c r="F76" s="67"/>
      <c r="G76" s="66"/>
      <c r="H76" s="192"/>
      <c r="I76" s="193"/>
      <c r="J76" s="46">
        <f>SUM(J72:J75)</f>
        <v>3298.1</v>
      </c>
      <c r="K76" s="46">
        <f>SUM(K72:K75)</f>
        <v>3298.1</v>
      </c>
      <c r="L76" s="46">
        <f>SUM(L72:L75)</f>
        <v>0</v>
      </c>
      <c r="M76" s="46">
        <f>SUM(M72:M75)</f>
        <v>3298.1</v>
      </c>
      <c r="N76" s="46"/>
      <c r="O76" s="46">
        <f>SUM(O72:O75)</f>
        <v>0</v>
      </c>
      <c r="P76" s="46">
        <f>SUM(P72:P75)</f>
        <v>0</v>
      </c>
      <c r="Q76" s="46"/>
      <c r="R76" s="46">
        <v>0</v>
      </c>
      <c r="S76" s="46">
        <f>SUM(S72:S75)</f>
        <v>0</v>
      </c>
      <c r="T76" s="46">
        <f>SUM(T72:T75)</f>
        <v>3298.1</v>
      </c>
      <c r="AH76" s="145"/>
    </row>
    <row r="77" spans="1:34" s="1" customFormat="1">
      <c r="A77" s="36"/>
      <c r="B77" s="178"/>
      <c r="C77" s="175"/>
      <c r="D77" s="177"/>
      <c r="E77" s="170"/>
      <c r="F77" s="162"/>
      <c r="G77" s="171"/>
      <c r="H77" s="154">
        <v>17943</v>
      </c>
      <c r="I77" s="184">
        <v>43251</v>
      </c>
      <c r="J77" s="185">
        <v>176.4</v>
      </c>
      <c r="K77" s="185">
        <v>176.4</v>
      </c>
      <c r="L77" s="185">
        <v>176.4</v>
      </c>
      <c r="M77" s="185"/>
      <c r="N77" s="154"/>
      <c r="O77" s="154"/>
      <c r="P77" s="154"/>
      <c r="Q77" s="154"/>
      <c r="R77" s="154"/>
      <c r="S77" s="187">
        <f>J77-O77-P77-T77</f>
        <v>176.4</v>
      </c>
      <c r="T77" s="185">
        <v>0</v>
      </c>
      <c r="U77" s="109">
        <v>365.4</v>
      </c>
      <c r="V77" s="108" t="s">
        <v>153</v>
      </c>
      <c r="W77" s="108" t="s">
        <v>154</v>
      </c>
      <c r="AH77" s="145"/>
    </row>
    <row r="78" spans="1:34" s="1" customFormat="1">
      <c r="A78" s="278">
        <v>8</v>
      </c>
      <c r="B78" s="221" t="s">
        <v>39</v>
      </c>
      <c r="C78" s="232"/>
      <c r="D78" s="254"/>
      <c r="E78" s="254"/>
      <c r="F78" s="234"/>
      <c r="G78" s="68" t="s">
        <v>15</v>
      </c>
      <c r="H78" s="154">
        <v>17944</v>
      </c>
      <c r="I78" s="184">
        <v>43251</v>
      </c>
      <c r="J78" s="185">
        <v>75.599999999999994</v>
      </c>
      <c r="K78" s="185">
        <v>75.599999999999994</v>
      </c>
      <c r="L78" s="185">
        <v>75.599999999999994</v>
      </c>
      <c r="M78" s="185"/>
      <c r="N78" s="154"/>
      <c r="O78" s="154"/>
      <c r="P78" s="154"/>
      <c r="Q78" s="154"/>
      <c r="R78" s="154"/>
      <c r="S78" s="187">
        <f t="shared" ref="S78:S90" si="11">J78-O78-P78-T78</f>
        <v>75.599999999999994</v>
      </c>
      <c r="T78" s="185">
        <v>0</v>
      </c>
      <c r="U78" s="109">
        <v>18168</v>
      </c>
      <c r="V78" s="108" t="s">
        <v>155</v>
      </c>
      <c r="W78" s="108" t="s">
        <v>154</v>
      </c>
      <c r="AH78" s="145"/>
    </row>
    <row r="79" spans="1:34" s="1" customFormat="1">
      <c r="A79" s="278"/>
      <c r="B79" s="221"/>
      <c r="C79" s="233"/>
      <c r="D79" s="255"/>
      <c r="E79" s="255"/>
      <c r="F79" s="235"/>
      <c r="G79" s="68"/>
      <c r="H79" s="154">
        <v>17945</v>
      </c>
      <c r="I79" s="184">
        <v>43251</v>
      </c>
      <c r="J79" s="185">
        <v>577.66999999999996</v>
      </c>
      <c r="K79" s="185">
        <v>577.66999999999996</v>
      </c>
      <c r="L79" s="185">
        <v>577.66999999999996</v>
      </c>
      <c r="M79" s="185"/>
      <c r="N79" s="185"/>
      <c r="O79" s="185"/>
      <c r="P79" s="185"/>
      <c r="Q79" s="185"/>
      <c r="R79" s="185"/>
      <c r="S79" s="187">
        <f t="shared" si="11"/>
        <v>577.66999999999996</v>
      </c>
      <c r="T79" s="185">
        <v>0</v>
      </c>
      <c r="U79" s="109">
        <v>126</v>
      </c>
      <c r="V79" s="108" t="s">
        <v>156</v>
      </c>
      <c r="W79" s="108" t="s">
        <v>154</v>
      </c>
      <c r="AH79" s="145"/>
    </row>
    <row r="80" spans="1:34" s="1" customFormat="1">
      <c r="A80" s="278"/>
      <c r="B80" s="221"/>
      <c r="C80" s="233"/>
      <c r="D80" s="255"/>
      <c r="E80" s="255"/>
      <c r="F80" s="235"/>
      <c r="G80" s="68"/>
      <c r="H80" s="154">
        <v>17946</v>
      </c>
      <c r="I80" s="184">
        <v>43251</v>
      </c>
      <c r="J80" s="185">
        <v>302.39999999999998</v>
      </c>
      <c r="K80" s="185">
        <v>302.39999999999998</v>
      </c>
      <c r="L80" s="185">
        <v>302.39999999999998</v>
      </c>
      <c r="M80" s="185"/>
      <c r="N80" s="185"/>
      <c r="O80" s="185"/>
      <c r="P80" s="185"/>
      <c r="Q80" s="185"/>
      <c r="R80" s="185"/>
      <c r="S80" s="187">
        <f t="shared" si="11"/>
        <v>302.39999999999998</v>
      </c>
      <c r="T80" s="185">
        <v>0</v>
      </c>
      <c r="U80" s="109">
        <v>176.4</v>
      </c>
      <c r="V80" s="108" t="s">
        <v>157</v>
      </c>
      <c r="W80" s="108" t="s">
        <v>154</v>
      </c>
      <c r="AH80" s="145"/>
    </row>
    <row r="81" spans="1:34" s="1" customFormat="1">
      <c r="A81" s="278"/>
      <c r="B81" s="221"/>
      <c r="C81" s="233"/>
      <c r="D81" s="255"/>
      <c r="E81" s="255"/>
      <c r="F81" s="235"/>
      <c r="G81" s="68" t="s">
        <v>16</v>
      </c>
      <c r="H81" s="154">
        <v>17942</v>
      </c>
      <c r="I81" s="184">
        <v>43251</v>
      </c>
      <c r="J81" s="185">
        <v>18735.75</v>
      </c>
      <c r="K81" s="185">
        <v>18735.75</v>
      </c>
      <c r="L81" s="185">
        <v>18735.75</v>
      </c>
      <c r="M81" s="185"/>
      <c r="N81" s="185"/>
      <c r="O81" s="185"/>
      <c r="P81" s="185"/>
      <c r="Q81" s="185"/>
      <c r="R81" s="185"/>
      <c r="S81" s="187">
        <f t="shared" si="11"/>
        <v>18735.75</v>
      </c>
      <c r="T81" s="185">
        <v>0</v>
      </c>
      <c r="U81" s="109">
        <v>163.80000000000001</v>
      </c>
      <c r="V81" s="108" t="s">
        <v>158</v>
      </c>
      <c r="W81" s="108" t="s">
        <v>154</v>
      </c>
      <c r="AH81" s="145"/>
    </row>
    <row r="82" spans="1:34" s="1" customFormat="1">
      <c r="A82" s="278"/>
      <c r="B82" s="221"/>
      <c r="C82" s="233"/>
      <c r="D82" s="255"/>
      <c r="E82" s="255"/>
      <c r="F82" s="235"/>
      <c r="G82" s="68" t="s">
        <v>10</v>
      </c>
      <c r="H82" s="154">
        <v>17949</v>
      </c>
      <c r="I82" s="184">
        <v>43251</v>
      </c>
      <c r="J82" s="185">
        <v>157.5</v>
      </c>
      <c r="K82" s="185">
        <v>157.5</v>
      </c>
      <c r="L82" s="185">
        <v>157.5</v>
      </c>
      <c r="M82" s="185"/>
      <c r="N82" s="185"/>
      <c r="O82" s="185"/>
      <c r="P82" s="185"/>
      <c r="Q82" s="185"/>
      <c r="R82" s="185"/>
      <c r="S82" s="187">
        <f t="shared" si="11"/>
        <v>157.5</v>
      </c>
      <c r="T82" s="185">
        <v>0</v>
      </c>
      <c r="AH82" s="145"/>
    </row>
    <row r="83" spans="1:34" s="1" customFormat="1">
      <c r="A83" s="278"/>
      <c r="B83" s="221"/>
      <c r="C83" s="233"/>
      <c r="D83" s="255"/>
      <c r="E83" s="255"/>
      <c r="F83" s="235"/>
      <c r="G83" s="69">
        <v>7889</v>
      </c>
      <c r="H83" s="154">
        <v>17947</v>
      </c>
      <c r="I83" s="184">
        <v>43251</v>
      </c>
      <c r="J83" s="185">
        <v>378.5</v>
      </c>
      <c r="K83" s="185">
        <v>378.5</v>
      </c>
      <c r="L83" s="185">
        <v>378.5</v>
      </c>
      <c r="M83" s="185"/>
      <c r="N83" s="185"/>
      <c r="O83" s="185"/>
      <c r="P83" s="185"/>
      <c r="Q83" s="185"/>
      <c r="R83" s="185"/>
      <c r="S83" s="187">
        <f t="shared" si="11"/>
        <v>378.5</v>
      </c>
      <c r="T83" s="185">
        <v>0</v>
      </c>
      <c r="AH83" s="145"/>
    </row>
    <row r="84" spans="1:34" s="1" customFormat="1">
      <c r="A84" s="278"/>
      <c r="B84" s="221"/>
      <c r="C84" s="233"/>
      <c r="D84" s="255"/>
      <c r="E84" s="255"/>
      <c r="F84" s="235"/>
      <c r="G84" s="69"/>
      <c r="H84" s="154">
        <v>17948</v>
      </c>
      <c r="I84" s="184">
        <v>43251</v>
      </c>
      <c r="J84" s="185">
        <v>365.4</v>
      </c>
      <c r="K84" s="185">
        <v>365.4</v>
      </c>
      <c r="L84" s="185">
        <v>365.4</v>
      </c>
      <c r="M84" s="154"/>
      <c r="N84" s="154"/>
      <c r="O84" s="154"/>
      <c r="P84" s="154"/>
      <c r="Q84" s="154"/>
      <c r="R84" s="154"/>
      <c r="S84" s="187">
        <f t="shared" si="11"/>
        <v>365.4</v>
      </c>
      <c r="T84" s="185">
        <v>0</v>
      </c>
      <c r="AH84" s="145"/>
    </row>
    <row r="85" spans="1:34" s="1" customFormat="1">
      <c r="A85" s="278"/>
      <c r="B85" s="221"/>
      <c r="C85" s="233"/>
      <c r="D85" s="255"/>
      <c r="E85" s="255"/>
      <c r="F85" s="235"/>
      <c r="G85" s="69"/>
      <c r="H85" s="154">
        <v>18469</v>
      </c>
      <c r="I85" s="184">
        <v>43281</v>
      </c>
      <c r="J85" s="185">
        <v>189.25</v>
      </c>
      <c r="K85" s="185">
        <v>189.25</v>
      </c>
      <c r="L85" s="185"/>
      <c r="M85" s="185">
        <v>189.25</v>
      </c>
      <c r="N85" s="154"/>
      <c r="O85" s="154"/>
      <c r="P85" s="154"/>
      <c r="Q85" s="154"/>
      <c r="R85" s="154"/>
      <c r="S85" s="187">
        <f t="shared" si="11"/>
        <v>0</v>
      </c>
      <c r="T85" s="185">
        <v>189.25</v>
      </c>
      <c r="AH85" s="145"/>
    </row>
    <row r="86" spans="1:34" s="1" customFormat="1">
      <c r="A86" s="278"/>
      <c r="B86" s="221"/>
      <c r="C86" s="233"/>
      <c r="D86" s="255"/>
      <c r="E86" s="255"/>
      <c r="F86" s="235"/>
      <c r="G86" s="69"/>
      <c r="H86" s="154">
        <v>18470</v>
      </c>
      <c r="I86" s="184">
        <v>43281</v>
      </c>
      <c r="J86" s="185">
        <v>577.66999999999996</v>
      </c>
      <c r="K86" s="185">
        <v>577.66999999999996</v>
      </c>
      <c r="L86" s="185"/>
      <c r="M86" s="185">
        <v>577.66999999999996</v>
      </c>
      <c r="N86" s="154"/>
      <c r="O86" s="154"/>
      <c r="P86" s="154"/>
      <c r="Q86" s="154"/>
      <c r="R86" s="154"/>
      <c r="S86" s="187">
        <f t="shared" si="11"/>
        <v>0</v>
      </c>
      <c r="T86" s="185">
        <v>577.66999999999996</v>
      </c>
      <c r="AH86" s="145"/>
    </row>
    <row r="87" spans="1:34" s="1" customFormat="1">
      <c r="A87" s="278"/>
      <c r="B87" s="221"/>
      <c r="C87" s="233"/>
      <c r="D87" s="255"/>
      <c r="E87" s="255"/>
      <c r="F87" s="235"/>
      <c r="G87" s="69"/>
      <c r="H87" s="154">
        <v>18468</v>
      </c>
      <c r="I87" s="184">
        <v>43281</v>
      </c>
      <c r="J87" s="185">
        <v>510.3</v>
      </c>
      <c r="K87" s="185">
        <v>510.3</v>
      </c>
      <c r="L87" s="185"/>
      <c r="M87" s="185">
        <v>510.3</v>
      </c>
      <c r="N87" s="154"/>
      <c r="O87" s="154"/>
      <c r="P87" s="154"/>
      <c r="Q87" s="154"/>
      <c r="R87" s="154"/>
      <c r="S87" s="187">
        <f t="shared" si="11"/>
        <v>0</v>
      </c>
      <c r="T87" s="185">
        <v>510.3</v>
      </c>
      <c r="AH87" s="145"/>
    </row>
    <row r="88" spans="1:34" s="1" customFormat="1">
      <c r="A88" s="278"/>
      <c r="B88" s="221"/>
      <c r="C88" s="233"/>
      <c r="D88" s="255"/>
      <c r="E88" s="255"/>
      <c r="F88" s="235"/>
      <c r="G88" s="69"/>
      <c r="H88" s="154">
        <v>18467</v>
      </c>
      <c r="I88" s="184">
        <v>43281</v>
      </c>
      <c r="J88" s="185">
        <v>182.7</v>
      </c>
      <c r="K88" s="185">
        <v>182.7</v>
      </c>
      <c r="L88" s="185"/>
      <c r="M88" s="185">
        <v>182.7</v>
      </c>
      <c r="N88" s="154"/>
      <c r="O88" s="154"/>
      <c r="P88" s="154"/>
      <c r="Q88" s="154"/>
      <c r="R88" s="154"/>
      <c r="S88" s="187">
        <f t="shared" si="11"/>
        <v>0</v>
      </c>
      <c r="T88" s="185">
        <v>182.7</v>
      </c>
      <c r="AH88" s="145"/>
    </row>
    <row r="89" spans="1:34" s="1" customFormat="1">
      <c r="A89" s="278"/>
      <c r="B89" s="221"/>
      <c r="C89" s="233"/>
      <c r="D89" s="255"/>
      <c r="E89" s="255"/>
      <c r="F89" s="235"/>
      <c r="G89" s="69"/>
      <c r="H89" s="154">
        <v>18466</v>
      </c>
      <c r="I89" s="184">
        <v>43281</v>
      </c>
      <c r="J89" s="185">
        <v>176.4</v>
      </c>
      <c r="K89" s="185">
        <v>176.4</v>
      </c>
      <c r="L89" s="185"/>
      <c r="M89" s="185">
        <v>176.4</v>
      </c>
      <c r="N89" s="154"/>
      <c r="O89" s="154"/>
      <c r="P89" s="154"/>
      <c r="Q89" s="154"/>
      <c r="R89" s="154"/>
      <c r="S89" s="187">
        <f t="shared" si="11"/>
        <v>0</v>
      </c>
      <c r="T89" s="185">
        <v>176.4</v>
      </c>
      <c r="AH89" s="145"/>
    </row>
    <row r="90" spans="1:34" s="1" customFormat="1">
      <c r="A90" s="278"/>
      <c r="B90" s="221"/>
      <c r="C90" s="233"/>
      <c r="D90" s="255"/>
      <c r="E90" s="255"/>
      <c r="F90" s="235"/>
      <c r="G90" s="69"/>
      <c r="H90" s="154">
        <v>18465</v>
      </c>
      <c r="I90" s="184">
        <v>43281</v>
      </c>
      <c r="J90" s="185">
        <v>151.19999999999999</v>
      </c>
      <c r="K90" s="185">
        <v>151.19999999999999</v>
      </c>
      <c r="L90" s="154"/>
      <c r="M90" s="185">
        <v>151.19999999999999</v>
      </c>
      <c r="N90" s="154"/>
      <c r="O90" s="154"/>
      <c r="P90" s="154"/>
      <c r="Q90" s="154"/>
      <c r="R90" s="154"/>
      <c r="S90" s="187">
        <f t="shared" si="11"/>
        <v>0</v>
      </c>
      <c r="T90" s="185">
        <v>151.19999999999999</v>
      </c>
      <c r="AH90" s="145"/>
    </row>
    <row r="91" spans="1:34" s="1" customFormat="1">
      <c r="A91" s="26"/>
      <c r="B91" s="23" t="s">
        <v>9</v>
      </c>
      <c r="C91" s="64"/>
      <c r="D91" s="65"/>
      <c r="E91" s="66"/>
      <c r="F91" s="67"/>
      <c r="G91" s="66"/>
      <c r="H91" s="192"/>
      <c r="I91" s="193"/>
      <c r="J91" s="46">
        <f>SUM(J77:J90)</f>
        <v>22556.74</v>
      </c>
      <c r="K91" s="46">
        <f t="shared" ref="K91:T91" si="12">SUM(K77:K90)</f>
        <v>22556.74</v>
      </c>
      <c r="L91" s="46">
        <f t="shared" si="12"/>
        <v>20769.22</v>
      </c>
      <c r="M91" s="46">
        <f t="shared" si="12"/>
        <v>1787.5200000000002</v>
      </c>
      <c r="N91" s="46">
        <f t="shared" si="12"/>
        <v>0</v>
      </c>
      <c r="O91" s="46">
        <f t="shared" si="12"/>
        <v>0</v>
      </c>
      <c r="P91" s="46">
        <f t="shared" si="12"/>
        <v>0</v>
      </c>
      <c r="Q91" s="46">
        <f t="shared" si="12"/>
        <v>0</v>
      </c>
      <c r="R91" s="46">
        <f t="shared" si="12"/>
        <v>0</v>
      </c>
      <c r="S91" s="46">
        <f t="shared" si="12"/>
        <v>20769.22</v>
      </c>
      <c r="T91" s="46">
        <f t="shared" si="12"/>
        <v>1787.5200000000002</v>
      </c>
      <c r="U91" s="40">
        <f t="shared" ref="U91:AG91" si="13">SUM(U77:U90)</f>
        <v>18999.600000000002</v>
      </c>
      <c r="V91" s="40">
        <f t="shared" si="13"/>
        <v>0</v>
      </c>
      <c r="W91" s="40">
        <f t="shared" si="13"/>
        <v>0</v>
      </c>
      <c r="X91" s="40">
        <f t="shared" si="13"/>
        <v>0</v>
      </c>
      <c r="Y91" s="40">
        <f t="shared" si="13"/>
        <v>0</v>
      </c>
      <c r="Z91" s="40">
        <f t="shared" si="13"/>
        <v>0</v>
      </c>
      <c r="AA91" s="40">
        <f t="shared" si="13"/>
        <v>0</v>
      </c>
      <c r="AB91" s="40">
        <f t="shared" si="13"/>
        <v>0</v>
      </c>
      <c r="AC91" s="40">
        <f t="shared" si="13"/>
        <v>0</v>
      </c>
      <c r="AD91" s="40">
        <f t="shared" si="13"/>
        <v>0</v>
      </c>
      <c r="AE91" s="40">
        <f t="shared" si="13"/>
        <v>0</v>
      </c>
      <c r="AF91" s="40">
        <f t="shared" si="13"/>
        <v>0</v>
      </c>
      <c r="AG91" s="216">
        <f t="shared" si="13"/>
        <v>0</v>
      </c>
      <c r="AH91" s="145"/>
    </row>
    <row r="92" spans="1:34" s="1" customFormat="1" ht="15" customHeight="1">
      <c r="A92" s="246">
        <v>9</v>
      </c>
      <c r="B92" s="220" t="s">
        <v>38</v>
      </c>
      <c r="C92" s="247" t="s">
        <v>11</v>
      </c>
      <c r="D92" s="245">
        <v>633</v>
      </c>
      <c r="E92" s="254" t="s">
        <v>12</v>
      </c>
      <c r="F92" s="247" t="s">
        <v>11</v>
      </c>
      <c r="G92" s="254" t="s">
        <v>37</v>
      </c>
      <c r="H92" s="189">
        <v>209571</v>
      </c>
      <c r="I92" s="184">
        <v>43251</v>
      </c>
      <c r="J92" s="200">
        <v>1477.57</v>
      </c>
      <c r="K92" s="200">
        <v>1477.57</v>
      </c>
      <c r="L92" s="200">
        <v>1477.57</v>
      </c>
      <c r="M92" s="200"/>
      <c r="N92" s="200"/>
      <c r="O92" s="200"/>
      <c r="P92" s="200"/>
      <c r="Q92" s="200"/>
      <c r="R92" s="200"/>
      <c r="S92" s="187">
        <f>J92-O92-P92-T92</f>
        <v>1477.57</v>
      </c>
      <c r="T92" s="200">
        <v>0</v>
      </c>
      <c r="U92" s="110">
        <v>253.5</v>
      </c>
      <c r="V92" s="108" t="s">
        <v>121</v>
      </c>
      <c r="W92" s="108" t="s">
        <v>122</v>
      </c>
      <c r="AH92" s="145"/>
    </row>
    <row r="93" spans="1:34" s="1" customFormat="1">
      <c r="A93" s="246"/>
      <c r="B93" s="221"/>
      <c r="C93" s="248"/>
      <c r="D93" s="246"/>
      <c r="E93" s="255"/>
      <c r="F93" s="248"/>
      <c r="G93" s="255"/>
      <c r="H93" s="189">
        <v>209569</v>
      </c>
      <c r="I93" s="184">
        <v>43251</v>
      </c>
      <c r="J93" s="200">
        <v>3333.85</v>
      </c>
      <c r="K93" s="200">
        <v>3333.85</v>
      </c>
      <c r="L93" s="200">
        <v>3333.85</v>
      </c>
      <c r="M93" s="200"/>
      <c r="N93" s="200"/>
      <c r="O93" s="200"/>
      <c r="P93" s="200"/>
      <c r="Q93" s="200"/>
      <c r="R93" s="200"/>
      <c r="S93" s="187">
        <f>J93-O93-P93-T93</f>
        <v>3333.85</v>
      </c>
      <c r="T93" s="200">
        <v>0</v>
      </c>
      <c r="U93" s="109">
        <v>7549.31</v>
      </c>
      <c r="V93" s="108" t="s">
        <v>123</v>
      </c>
      <c r="W93" s="108" t="s">
        <v>122</v>
      </c>
      <c r="AD93" s="110">
        <v>14892.14</v>
      </c>
      <c r="AE93" s="111" t="s">
        <v>198</v>
      </c>
      <c r="AF93" s="111" t="s">
        <v>184</v>
      </c>
      <c r="AH93" s="145"/>
    </row>
    <row r="94" spans="1:34" s="1" customFormat="1">
      <c r="A94" s="246"/>
      <c r="B94" s="221"/>
      <c r="C94" s="248"/>
      <c r="D94" s="246"/>
      <c r="E94" s="255"/>
      <c r="F94" s="248"/>
      <c r="G94" s="255"/>
      <c r="H94" s="189">
        <v>209570</v>
      </c>
      <c r="I94" s="184">
        <v>43251</v>
      </c>
      <c r="J94" s="200">
        <v>24595.18</v>
      </c>
      <c r="K94" s="200">
        <v>24595.18</v>
      </c>
      <c r="L94" s="200">
        <v>24595.18</v>
      </c>
      <c r="M94" s="200"/>
      <c r="N94" s="200"/>
      <c r="O94" s="200"/>
      <c r="P94" s="200"/>
      <c r="Q94" s="200"/>
      <c r="R94" s="200"/>
      <c r="S94" s="187">
        <f>J94-O94-P94-T94</f>
        <v>24595.18</v>
      </c>
      <c r="T94" s="200">
        <v>0</v>
      </c>
      <c r="AD94" s="110">
        <v>3248.51</v>
      </c>
      <c r="AE94" s="111" t="s">
        <v>197</v>
      </c>
      <c r="AF94" s="111" t="s">
        <v>184</v>
      </c>
      <c r="AH94" s="145"/>
    </row>
    <row r="95" spans="1:34" s="1" customFormat="1">
      <c r="A95" s="246"/>
      <c r="B95" s="221"/>
      <c r="C95" s="248"/>
      <c r="D95" s="246"/>
      <c r="E95" s="255"/>
      <c r="F95" s="248"/>
      <c r="G95" s="255"/>
      <c r="H95" s="189"/>
      <c r="I95" s="184"/>
      <c r="J95" s="200"/>
      <c r="K95" s="200"/>
      <c r="L95" s="200"/>
      <c r="M95" s="200"/>
      <c r="N95" s="200"/>
      <c r="O95" s="200"/>
      <c r="P95" s="200"/>
      <c r="Q95" s="200"/>
      <c r="R95" s="200"/>
      <c r="S95" s="187"/>
      <c r="T95" s="200"/>
      <c r="AD95" s="120"/>
      <c r="AE95" s="124"/>
      <c r="AF95" s="124"/>
      <c r="AH95" s="145"/>
    </row>
    <row r="96" spans="1:34" s="1" customFormat="1">
      <c r="A96" s="246"/>
      <c r="B96" s="221"/>
      <c r="C96" s="248"/>
      <c r="D96" s="246"/>
      <c r="E96" s="255"/>
      <c r="F96" s="248"/>
      <c r="G96" s="255"/>
      <c r="H96" s="189"/>
      <c r="I96" s="184"/>
      <c r="J96" s="200"/>
      <c r="K96" s="200"/>
      <c r="L96" s="200"/>
      <c r="M96" s="200"/>
      <c r="N96" s="200"/>
      <c r="O96" s="200"/>
      <c r="P96" s="200"/>
      <c r="Q96" s="200"/>
      <c r="R96" s="200"/>
      <c r="S96" s="187"/>
      <c r="T96" s="200"/>
      <c r="AD96" s="120"/>
      <c r="AE96" s="124"/>
      <c r="AF96" s="124"/>
      <c r="AH96" s="145"/>
    </row>
    <row r="97" spans="1:34" s="1" customFormat="1">
      <c r="A97" s="26"/>
      <c r="B97" s="23" t="s">
        <v>9</v>
      </c>
      <c r="C97" s="64"/>
      <c r="D97" s="65"/>
      <c r="E97" s="66"/>
      <c r="F97" s="67"/>
      <c r="G97" s="66"/>
      <c r="H97" s="192"/>
      <c r="I97" s="193"/>
      <c r="J97" s="46">
        <f t="shared" ref="J97:T97" si="14">SUM(J92:J96)</f>
        <v>29406.6</v>
      </c>
      <c r="K97" s="46">
        <f t="shared" si="14"/>
        <v>29406.6</v>
      </c>
      <c r="L97" s="46">
        <f t="shared" si="14"/>
        <v>29406.6</v>
      </c>
      <c r="M97" s="46">
        <f t="shared" si="14"/>
        <v>0</v>
      </c>
      <c r="N97" s="46">
        <f t="shared" si="14"/>
        <v>0</v>
      </c>
      <c r="O97" s="46">
        <f t="shared" si="14"/>
        <v>0</v>
      </c>
      <c r="P97" s="46">
        <f t="shared" si="14"/>
        <v>0</v>
      </c>
      <c r="Q97" s="46">
        <f t="shared" si="14"/>
        <v>0</v>
      </c>
      <c r="R97" s="46">
        <f t="shared" si="14"/>
        <v>0</v>
      </c>
      <c r="S97" s="46">
        <f t="shared" si="14"/>
        <v>29406.6</v>
      </c>
      <c r="T97" s="46">
        <f t="shared" si="14"/>
        <v>0</v>
      </c>
      <c r="AH97" s="145"/>
    </row>
    <row r="98" spans="1:34" s="1" customFormat="1">
      <c r="A98" s="57"/>
      <c r="B98" s="24"/>
      <c r="C98" s="175"/>
      <c r="D98" s="177"/>
      <c r="E98" s="170"/>
      <c r="F98" s="162"/>
      <c r="G98" s="170"/>
      <c r="H98" s="189">
        <v>72011776</v>
      </c>
      <c r="I98" s="184">
        <v>43280</v>
      </c>
      <c r="J98" s="185">
        <v>245.97</v>
      </c>
      <c r="K98" s="185">
        <v>245.97</v>
      </c>
      <c r="L98" s="185"/>
      <c r="M98" s="185">
        <v>245.97</v>
      </c>
      <c r="N98" s="185"/>
      <c r="O98" s="185"/>
      <c r="P98" s="185"/>
      <c r="Q98" s="185"/>
      <c r="R98" s="185"/>
      <c r="S98" s="187">
        <f t="shared" ref="S98:S104" si="15">J98-O98-P98-T98</f>
        <v>0</v>
      </c>
      <c r="T98" s="185">
        <v>245.97</v>
      </c>
      <c r="AH98" s="145"/>
    </row>
    <row r="99" spans="1:34" s="1" customFormat="1">
      <c r="A99" s="57"/>
      <c r="B99" s="24"/>
      <c r="C99" s="175"/>
      <c r="D99" s="177"/>
      <c r="E99" s="170"/>
      <c r="F99" s="162"/>
      <c r="G99" s="170"/>
      <c r="H99" s="189">
        <v>72011774</v>
      </c>
      <c r="I99" s="184">
        <v>43280</v>
      </c>
      <c r="J99" s="185">
        <v>359.49</v>
      </c>
      <c r="K99" s="185">
        <v>359.49</v>
      </c>
      <c r="L99" s="185"/>
      <c r="M99" s="185">
        <v>359.49</v>
      </c>
      <c r="N99" s="185"/>
      <c r="O99" s="185"/>
      <c r="P99" s="185"/>
      <c r="Q99" s="185"/>
      <c r="R99" s="185"/>
      <c r="S99" s="187">
        <f t="shared" si="15"/>
        <v>0</v>
      </c>
      <c r="T99" s="185">
        <v>359.49</v>
      </c>
      <c r="AH99" s="145"/>
    </row>
    <row r="100" spans="1:34" s="1" customFormat="1">
      <c r="A100" s="57"/>
      <c r="B100" s="24"/>
      <c r="C100" s="175"/>
      <c r="D100" s="177"/>
      <c r="E100" s="170"/>
      <c r="F100" s="162"/>
      <c r="G100" s="170"/>
      <c r="H100" s="189">
        <v>72011777</v>
      </c>
      <c r="I100" s="184">
        <v>43280</v>
      </c>
      <c r="J100" s="185">
        <v>151.37</v>
      </c>
      <c r="K100" s="185">
        <v>151.37</v>
      </c>
      <c r="L100" s="185"/>
      <c r="M100" s="185">
        <v>151.37</v>
      </c>
      <c r="N100" s="185"/>
      <c r="O100" s="185"/>
      <c r="P100" s="185"/>
      <c r="Q100" s="185"/>
      <c r="R100" s="185"/>
      <c r="S100" s="187">
        <f t="shared" si="15"/>
        <v>0</v>
      </c>
      <c r="T100" s="185">
        <v>151.37</v>
      </c>
      <c r="AH100" s="145"/>
    </row>
    <row r="101" spans="1:34" s="1" customFormat="1">
      <c r="A101" s="57"/>
      <c r="B101" s="24"/>
      <c r="C101" s="175"/>
      <c r="D101" s="177"/>
      <c r="E101" s="170"/>
      <c r="F101" s="162"/>
      <c r="G101" s="170"/>
      <c r="H101" s="189">
        <v>72011780</v>
      </c>
      <c r="I101" s="184">
        <v>43280</v>
      </c>
      <c r="J101" s="185">
        <v>182.9</v>
      </c>
      <c r="K101" s="185">
        <v>182.9</v>
      </c>
      <c r="L101" s="185"/>
      <c r="M101" s="185">
        <v>182.9</v>
      </c>
      <c r="N101" s="185"/>
      <c r="O101" s="185"/>
      <c r="P101" s="185"/>
      <c r="Q101" s="185"/>
      <c r="R101" s="185"/>
      <c r="S101" s="187">
        <f t="shared" si="15"/>
        <v>0</v>
      </c>
      <c r="T101" s="185">
        <v>182.9</v>
      </c>
      <c r="U101" s="109">
        <v>163.98</v>
      </c>
      <c r="V101" s="108" t="s">
        <v>125</v>
      </c>
      <c r="W101" s="108" t="s">
        <v>122</v>
      </c>
      <c r="AH101" s="145"/>
    </row>
    <row r="102" spans="1:34" s="1" customFormat="1">
      <c r="A102" s="57"/>
      <c r="B102" s="125"/>
      <c r="C102" s="175"/>
      <c r="D102" s="177"/>
      <c r="E102" s="170"/>
      <c r="F102" s="162"/>
      <c r="G102" s="170"/>
      <c r="H102" s="189">
        <v>72011781</v>
      </c>
      <c r="I102" s="184">
        <v>43280</v>
      </c>
      <c r="J102" s="185">
        <v>94.61</v>
      </c>
      <c r="K102" s="185">
        <v>94.61</v>
      </c>
      <c r="L102" s="185"/>
      <c r="M102" s="185">
        <v>94.61</v>
      </c>
      <c r="N102" s="185"/>
      <c r="O102" s="185"/>
      <c r="P102" s="185"/>
      <c r="Q102" s="185"/>
      <c r="R102" s="185"/>
      <c r="S102" s="187">
        <f t="shared" si="15"/>
        <v>0</v>
      </c>
      <c r="T102" s="185">
        <v>94.61</v>
      </c>
      <c r="U102" s="109">
        <v>113.53</v>
      </c>
      <c r="V102" s="108" t="s">
        <v>126</v>
      </c>
      <c r="W102" s="108" t="s">
        <v>99</v>
      </c>
      <c r="AD102" s="109">
        <v>107.22</v>
      </c>
      <c r="AE102" s="119" t="s">
        <v>202</v>
      </c>
      <c r="AF102" s="108" t="s">
        <v>184</v>
      </c>
      <c r="AH102" s="145"/>
    </row>
    <row r="103" spans="1:34" s="1" customFormat="1" ht="15" customHeight="1">
      <c r="A103" s="246">
        <v>10</v>
      </c>
      <c r="B103" s="179" t="s">
        <v>36</v>
      </c>
      <c r="C103" s="239" t="s">
        <v>35</v>
      </c>
      <c r="D103" s="241">
        <v>230</v>
      </c>
      <c r="E103" s="243" t="s">
        <v>12</v>
      </c>
      <c r="F103" s="236" t="s">
        <v>35</v>
      </c>
      <c r="G103" s="243" t="s">
        <v>34</v>
      </c>
      <c r="H103" s="189">
        <v>72011782</v>
      </c>
      <c r="I103" s="184">
        <v>43280</v>
      </c>
      <c r="J103" s="185">
        <v>163.98</v>
      </c>
      <c r="K103" s="185">
        <v>163.98</v>
      </c>
      <c r="L103" s="185"/>
      <c r="M103" s="185">
        <v>163.98</v>
      </c>
      <c r="N103" s="185"/>
      <c r="O103" s="185"/>
      <c r="P103" s="185"/>
      <c r="Q103" s="185"/>
      <c r="R103" s="185"/>
      <c r="S103" s="187">
        <f t="shared" si="15"/>
        <v>0</v>
      </c>
      <c r="T103" s="185">
        <v>163.98</v>
      </c>
      <c r="U103" s="109">
        <v>1155.3399999999999</v>
      </c>
      <c r="V103" s="108" t="s">
        <v>127</v>
      </c>
      <c r="W103" s="108" t="s">
        <v>99</v>
      </c>
      <c r="AD103" s="109">
        <v>75.680000000000007</v>
      </c>
      <c r="AE103" s="119" t="s">
        <v>201</v>
      </c>
      <c r="AF103" s="108" t="s">
        <v>200</v>
      </c>
      <c r="AH103" s="145"/>
    </row>
    <row r="104" spans="1:34" s="1" customFormat="1" ht="15" customHeight="1">
      <c r="A104" s="246"/>
      <c r="B104" s="142"/>
      <c r="C104" s="240"/>
      <c r="D104" s="242"/>
      <c r="E104" s="244"/>
      <c r="F104" s="237"/>
      <c r="G104" s="244"/>
      <c r="H104" s="189">
        <v>72011783</v>
      </c>
      <c r="I104" s="184">
        <v>43280</v>
      </c>
      <c r="J104" s="185">
        <v>145.06</v>
      </c>
      <c r="K104" s="185">
        <v>145.06</v>
      </c>
      <c r="L104" s="185"/>
      <c r="M104" s="185">
        <v>145.06</v>
      </c>
      <c r="N104" s="185"/>
      <c r="O104" s="185"/>
      <c r="P104" s="185"/>
      <c r="Q104" s="185"/>
      <c r="R104" s="185"/>
      <c r="S104" s="187">
        <f t="shared" si="15"/>
        <v>0</v>
      </c>
      <c r="T104" s="185">
        <v>145.06</v>
      </c>
      <c r="U104" s="109">
        <v>182.9</v>
      </c>
      <c r="V104" s="108" t="s">
        <v>128</v>
      </c>
      <c r="W104" s="108" t="s">
        <v>129</v>
      </c>
      <c r="AD104" s="109">
        <v>3595.75</v>
      </c>
      <c r="AE104" s="108" t="s">
        <v>199</v>
      </c>
      <c r="AF104" s="108" t="s">
        <v>184</v>
      </c>
      <c r="AH104" s="145"/>
    </row>
    <row r="105" spans="1:34" s="1" customFormat="1" ht="15" customHeight="1">
      <c r="A105" s="246"/>
      <c r="B105" s="143"/>
      <c r="C105" s="240"/>
      <c r="D105" s="242"/>
      <c r="E105" s="244"/>
      <c r="F105" s="237"/>
      <c r="G105" s="244"/>
      <c r="H105" s="189"/>
      <c r="I105" s="184"/>
      <c r="J105" s="185"/>
      <c r="K105" s="185"/>
      <c r="L105" s="185"/>
      <c r="M105" s="185"/>
      <c r="N105" s="185"/>
      <c r="O105" s="185"/>
      <c r="P105" s="185"/>
      <c r="Q105" s="185"/>
      <c r="R105" s="185"/>
      <c r="S105" s="187"/>
      <c r="T105" s="185"/>
      <c r="AH105" s="145"/>
    </row>
    <row r="106" spans="1:34" s="1" customFormat="1">
      <c r="A106" s="42"/>
      <c r="B106" s="23" t="s">
        <v>9</v>
      </c>
      <c r="C106" s="64"/>
      <c r="D106" s="65"/>
      <c r="E106" s="66"/>
      <c r="F106" s="67"/>
      <c r="G106" s="66"/>
      <c r="H106" s="192"/>
      <c r="I106" s="193"/>
      <c r="J106" s="46">
        <f t="shared" ref="J106:T106" si="16">SUM(J98:J105)</f>
        <v>1343.3799999999999</v>
      </c>
      <c r="K106" s="46">
        <f t="shared" si="16"/>
        <v>1343.3799999999999</v>
      </c>
      <c r="L106" s="46">
        <f t="shared" si="16"/>
        <v>0</v>
      </c>
      <c r="M106" s="46">
        <f t="shared" si="16"/>
        <v>1343.3799999999999</v>
      </c>
      <c r="N106" s="46">
        <f t="shared" si="16"/>
        <v>0</v>
      </c>
      <c r="O106" s="46">
        <f t="shared" si="16"/>
        <v>0</v>
      </c>
      <c r="P106" s="46">
        <f t="shared" si="16"/>
        <v>0</v>
      </c>
      <c r="Q106" s="46">
        <f t="shared" si="16"/>
        <v>0</v>
      </c>
      <c r="R106" s="46">
        <f t="shared" si="16"/>
        <v>0</v>
      </c>
      <c r="S106" s="46">
        <f t="shared" si="16"/>
        <v>0</v>
      </c>
      <c r="T106" s="46">
        <f t="shared" si="16"/>
        <v>1343.3799999999999</v>
      </c>
      <c r="AH106" s="145"/>
    </row>
    <row r="107" spans="1:34" s="1" customFormat="1" ht="15" customHeight="1">
      <c r="A107" s="259">
        <v>11</v>
      </c>
      <c r="B107" s="220" t="s">
        <v>33</v>
      </c>
      <c r="C107" s="236"/>
      <c r="D107" s="234"/>
      <c r="E107" s="234"/>
      <c r="F107" s="236"/>
      <c r="G107" s="234"/>
      <c r="H107" s="201" t="s">
        <v>220</v>
      </c>
      <c r="I107" s="184">
        <v>43264</v>
      </c>
      <c r="J107" s="185">
        <v>189.25</v>
      </c>
      <c r="K107" s="185">
        <v>189.25</v>
      </c>
      <c r="L107" s="185"/>
      <c r="M107" s="185">
        <v>189.25</v>
      </c>
      <c r="N107" s="185"/>
      <c r="O107" s="185"/>
      <c r="P107" s="185"/>
      <c r="Q107" s="154"/>
      <c r="R107" s="154"/>
      <c r="S107" s="187">
        <f t="shared" ref="S107:S114" si="17">J107-O107-P107-T107</f>
        <v>189.25</v>
      </c>
      <c r="T107" s="185">
        <v>0</v>
      </c>
      <c r="AD107" s="109">
        <v>2162.1799999999998</v>
      </c>
      <c r="AE107" s="119" t="s">
        <v>189</v>
      </c>
      <c r="AF107" s="108" t="s">
        <v>186</v>
      </c>
      <c r="AH107" s="145"/>
    </row>
    <row r="108" spans="1:34" s="1" customFormat="1">
      <c r="A108" s="259"/>
      <c r="B108" s="221"/>
      <c r="C108" s="237"/>
      <c r="D108" s="235"/>
      <c r="E108" s="235"/>
      <c r="F108" s="237"/>
      <c r="G108" s="235"/>
      <c r="H108" s="201" t="s">
        <v>222</v>
      </c>
      <c r="I108" s="184">
        <v>43280</v>
      </c>
      <c r="J108" s="187">
        <v>1104.44</v>
      </c>
      <c r="K108" s="187">
        <v>1104.44</v>
      </c>
      <c r="L108" s="187"/>
      <c r="M108" s="187">
        <v>1104.44</v>
      </c>
      <c r="N108" s="187"/>
      <c r="O108" s="187"/>
      <c r="P108" s="187"/>
      <c r="Q108" s="187"/>
      <c r="R108" s="187"/>
      <c r="S108" s="187">
        <f t="shared" si="17"/>
        <v>0</v>
      </c>
      <c r="T108" s="187">
        <v>1104.44</v>
      </c>
      <c r="AD108" s="109">
        <v>11663.03</v>
      </c>
      <c r="AE108" s="119" t="s">
        <v>188</v>
      </c>
      <c r="AF108" s="108" t="s">
        <v>186</v>
      </c>
      <c r="AH108" s="145"/>
    </row>
    <row r="109" spans="1:34" s="1" customFormat="1">
      <c r="A109" s="259"/>
      <c r="B109" s="221"/>
      <c r="C109" s="237"/>
      <c r="D109" s="235"/>
      <c r="E109" s="235"/>
      <c r="F109" s="237"/>
      <c r="G109" s="235"/>
      <c r="H109" s="201" t="s">
        <v>223</v>
      </c>
      <c r="I109" s="184">
        <v>43280</v>
      </c>
      <c r="J109" s="185">
        <v>1056.25</v>
      </c>
      <c r="K109" s="185">
        <v>1056.25</v>
      </c>
      <c r="L109" s="185"/>
      <c r="M109" s="185">
        <v>1056.25</v>
      </c>
      <c r="N109" s="185"/>
      <c r="O109" s="185"/>
      <c r="P109" s="185"/>
      <c r="Q109" s="185"/>
      <c r="R109" s="185"/>
      <c r="S109" s="187">
        <f t="shared" si="17"/>
        <v>0</v>
      </c>
      <c r="T109" s="185">
        <v>1056.25</v>
      </c>
      <c r="AD109" s="109">
        <v>14568.1</v>
      </c>
      <c r="AE109" s="119" t="s">
        <v>183</v>
      </c>
      <c r="AF109" s="108" t="s">
        <v>186</v>
      </c>
      <c r="AH109" s="145"/>
    </row>
    <row r="110" spans="1:34" s="1" customFormat="1">
      <c r="A110" s="259"/>
      <c r="B110" s="221"/>
      <c r="C110" s="237"/>
      <c r="D110" s="235"/>
      <c r="E110" s="235"/>
      <c r="F110" s="237"/>
      <c r="G110" s="235"/>
      <c r="H110" s="201" t="s">
        <v>224</v>
      </c>
      <c r="I110" s="184">
        <v>43280</v>
      </c>
      <c r="J110" s="154">
        <v>1105.93</v>
      </c>
      <c r="K110" s="154">
        <v>1105.93</v>
      </c>
      <c r="L110" s="154"/>
      <c r="M110" s="154">
        <v>1105.93</v>
      </c>
      <c r="N110" s="154"/>
      <c r="O110" s="154"/>
      <c r="P110" s="154"/>
      <c r="Q110" s="154"/>
      <c r="R110" s="154"/>
      <c r="S110" s="187">
        <f t="shared" si="17"/>
        <v>0</v>
      </c>
      <c r="T110" s="154">
        <v>1105.93</v>
      </c>
      <c r="U110" s="110">
        <v>4516.97</v>
      </c>
      <c r="V110" s="108" t="s">
        <v>98</v>
      </c>
      <c r="W110" s="108" t="s">
        <v>114</v>
      </c>
      <c r="AD110" s="109">
        <v>1014.8</v>
      </c>
      <c r="AE110" s="119" t="s">
        <v>182</v>
      </c>
      <c r="AF110" s="108" t="s">
        <v>186</v>
      </c>
      <c r="AH110" s="145"/>
    </row>
    <row r="111" spans="1:34" s="1" customFormat="1">
      <c r="A111" s="259"/>
      <c r="B111" s="221"/>
      <c r="C111" s="237"/>
      <c r="D111" s="235"/>
      <c r="E111" s="235"/>
      <c r="F111" s="237"/>
      <c r="G111" s="235"/>
      <c r="H111" s="201" t="s">
        <v>225</v>
      </c>
      <c r="I111" s="184">
        <v>43280</v>
      </c>
      <c r="J111" s="185">
        <v>1056.25</v>
      </c>
      <c r="K111" s="185">
        <v>1056.25</v>
      </c>
      <c r="L111" s="185"/>
      <c r="M111" s="185">
        <v>1056.25</v>
      </c>
      <c r="N111" s="185"/>
      <c r="O111" s="185"/>
      <c r="P111" s="185"/>
      <c r="Q111" s="185"/>
      <c r="R111" s="185"/>
      <c r="S111" s="187">
        <f t="shared" si="17"/>
        <v>0</v>
      </c>
      <c r="T111" s="185">
        <v>1056.25</v>
      </c>
      <c r="U111" s="110">
        <v>1268.5</v>
      </c>
      <c r="V111" s="108" t="s">
        <v>115</v>
      </c>
      <c r="W111" s="108" t="s">
        <v>114</v>
      </c>
      <c r="AD111" s="109">
        <v>2208.88</v>
      </c>
      <c r="AE111" s="119" t="s">
        <v>187</v>
      </c>
      <c r="AF111" s="108" t="s">
        <v>186</v>
      </c>
      <c r="AH111" s="145"/>
    </row>
    <row r="112" spans="1:34" s="1" customFormat="1">
      <c r="A112" s="259"/>
      <c r="B112" s="221"/>
      <c r="C112" s="237"/>
      <c r="D112" s="235"/>
      <c r="E112" s="235"/>
      <c r="F112" s="237"/>
      <c r="G112" s="235"/>
      <c r="H112" s="201" t="s">
        <v>226</v>
      </c>
      <c r="I112" s="184">
        <v>43270</v>
      </c>
      <c r="J112" s="187">
        <v>1439.69</v>
      </c>
      <c r="K112" s="187">
        <v>1439.69</v>
      </c>
      <c r="L112" s="187"/>
      <c r="M112" s="187">
        <v>1439.69</v>
      </c>
      <c r="N112" s="187"/>
      <c r="O112" s="187"/>
      <c r="P112" s="187"/>
      <c r="Q112" s="187"/>
      <c r="R112" s="187"/>
      <c r="S112" s="187">
        <f t="shared" si="17"/>
        <v>0</v>
      </c>
      <c r="T112" s="187">
        <v>1439.69</v>
      </c>
      <c r="U112" s="110">
        <v>1856.11</v>
      </c>
      <c r="V112" s="108" t="s">
        <v>116</v>
      </c>
      <c r="W112" s="108" t="s">
        <v>114</v>
      </c>
      <c r="AH112" s="145"/>
    </row>
    <row r="113" spans="1:34" s="1" customFormat="1">
      <c r="A113" s="259"/>
      <c r="B113" s="221"/>
      <c r="C113" s="237"/>
      <c r="D113" s="235"/>
      <c r="E113" s="235"/>
      <c r="F113" s="237"/>
      <c r="G113" s="235"/>
      <c r="H113" s="201" t="s">
        <v>227</v>
      </c>
      <c r="I113" s="184">
        <v>43270</v>
      </c>
      <c r="J113" s="187">
        <v>4269.28</v>
      </c>
      <c r="K113" s="187">
        <v>4269.28</v>
      </c>
      <c r="L113" s="187"/>
      <c r="M113" s="187">
        <v>4269.28</v>
      </c>
      <c r="N113" s="187"/>
      <c r="O113" s="187"/>
      <c r="P113" s="187"/>
      <c r="Q113" s="187"/>
      <c r="R113" s="187"/>
      <c r="S113" s="187">
        <f t="shared" si="17"/>
        <v>0</v>
      </c>
      <c r="T113" s="187">
        <v>4269.28</v>
      </c>
      <c r="U113" s="110">
        <v>2162.1799999999998</v>
      </c>
      <c r="V113" s="108" t="s">
        <v>117</v>
      </c>
      <c r="W113" s="108" t="s">
        <v>114</v>
      </c>
      <c r="AH113" s="145"/>
    </row>
    <row r="114" spans="1:34" s="1" customFormat="1">
      <c r="A114" s="259"/>
      <c r="B114" s="221"/>
      <c r="C114" s="237"/>
      <c r="D114" s="235"/>
      <c r="E114" s="235"/>
      <c r="F114" s="237"/>
      <c r="G114" s="235"/>
      <c r="H114" s="201" t="s">
        <v>228</v>
      </c>
      <c r="I114" s="184">
        <v>43270</v>
      </c>
      <c r="J114" s="187">
        <v>1014.8</v>
      </c>
      <c r="K114" s="187">
        <v>1014.8</v>
      </c>
      <c r="L114" s="187"/>
      <c r="M114" s="187">
        <v>1014.8</v>
      </c>
      <c r="N114" s="187"/>
      <c r="O114" s="187"/>
      <c r="P114" s="187"/>
      <c r="Q114" s="187"/>
      <c r="R114" s="187"/>
      <c r="S114" s="187">
        <f t="shared" si="17"/>
        <v>0</v>
      </c>
      <c r="T114" s="187">
        <v>1014.8</v>
      </c>
      <c r="U114" s="110">
        <v>10727.11</v>
      </c>
      <c r="V114" s="108" t="s">
        <v>118</v>
      </c>
      <c r="W114" s="108" t="s">
        <v>114</v>
      </c>
      <c r="AH114" s="145"/>
    </row>
    <row r="115" spans="1:34" s="1" customFormat="1">
      <c r="A115" s="259"/>
      <c r="B115" s="221"/>
      <c r="C115" s="237"/>
      <c r="D115" s="235"/>
      <c r="E115" s="235"/>
      <c r="F115" s="237"/>
      <c r="G115" s="235"/>
      <c r="H115" s="201"/>
      <c r="I115" s="184"/>
      <c r="J115" s="185"/>
      <c r="K115" s="185"/>
      <c r="L115" s="185"/>
      <c r="M115" s="185"/>
      <c r="N115" s="185"/>
      <c r="O115" s="185"/>
      <c r="P115" s="185"/>
      <c r="Q115" s="185"/>
      <c r="R115" s="185"/>
      <c r="S115" s="187"/>
      <c r="T115" s="185"/>
      <c r="AH115" s="145"/>
    </row>
    <row r="116" spans="1:34" s="1" customFormat="1">
      <c r="A116" s="259"/>
      <c r="B116" s="221"/>
      <c r="C116" s="237"/>
      <c r="D116" s="235"/>
      <c r="E116" s="235"/>
      <c r="F116" s="237"/>
      <c r="G116" s="235"/>
      <c r="H116" s="154"/>
      <c r="I116" s="184"/>
      <c r="J116" s="185"/>
      <c r="K116" s="185"/>
      <c r="L116" s="185"/>
      <c r="M116" s="154"/>
      <c r="N116" s="154"/>
      <c r="O116" s="154"/>
      <c r="P116" s="154"/>
      <c r="Q116" s="154"/>
      <c r="R116" s="154"/>
      <c r="S116" s="187"/>
      <c r="T116" s="185"/>
      <c r="AH116" s="145"/>
    </row>
    <row r="117" spans="1:34" s="1" customFormat="1">
      <c r="A117" s="26"/>
      <c r="B117" s="23" t="s">
        <v>9</v>
      </c>
      <c r="C117" s="70"/>
      <c r="D117" s="71"/>
      <c r="E117" s="72"/>
      <c r="F117" s="73"/>
      <c r="G117" s="72"/>
      <c r="H117" s="202"/>
      <c r="I117" s="203"/>
      <c r="J117" s="46">
        <f t="shared" ref="J117:T117" si="18">SUM(J107:J116)</f>
        <v>11235.89</v>
      </c>
      <c r="K117" s="46">
        <f t="shared" si="18"/>
        <v>11235.89</v>
      </c>
      <c r="L117" s="46">
        <f t="shared" si="18"/>
        <v>0</v>
      </c>
      <c r="M117" s="46">
        <f t="shared" si="18"/>
        <v>11235.89</v>
      </c>
      <c r="N117" s="46">
        <f t="shared" si="18"/>
        <v>0</v>
      </c>
      <c r="O117" s="46">
        <f t="shared" si="18"/>
        <v>0</v>
      </c>
      <c r="P117" s="46">
        <f t="shared" si="18"/>
        <v>0</v>
      </c>
      <c r="Q117" s="46">
        <f t="shared" si="18"/>
        <v>0</v>
      </c>
      <c r="R117" s="46">
        <f t="shared" si="18"/>
        <v>0</v>
      </c>
      <c r="S117" s="46">
        <f t="shared" si="18"/>
        <v>189.25</v>
      </c>
      <c r="T117" s="46">
        <f t="shared" si="18"/>
        <v>11046.64</v>
      </c>
      <c r="AH117" s="145"/>
    </row>
    <row r="118" spans="1:34" s="1" customFormat="1" ht="15" customHeight="1">
      <c r="A118" s="259">
        <v>12</v>
      </c>
      <c r="B118" s="220" t="s">
        <v>32</v>
      </c>
      <c r="C118" s="260"/>
      <c r="D118" s="258"/>
      <c r="E118" s="251"/>
      <c r="F118" s="260"/>
      <c r="G118" s="258"/>
      <c r="H118" s="204">
        <v>346</v>
      </c>
      <c r="I118" s="184">
        <v>43221</v>
      </c>
      <c r="J118" s="185">
        <v>189.25</v>
      </c>
      <c r="K118" s="185">
        <v>189.25</v>
      </c>
      <c r="L118" s="185">
        <v>189.25</v>
      </c>
      <c r="M118" s="185"/>
      <c r="N118" s="185"/>
      <c r="O118" s="185"/>
      <c r="P118" s="185"/>
      <c r="Q118" s="154"/>
      <c r="R118" s="154"/>
      <c r="S118" s="187">
        <f>J118-O118-P118-T118</f>
        <v>189.25</v>
      </c>
      <c r="T118" s="188">
        <v>0</v>
      </c>
      <c r="AH118" s="145"/>
    </row>
    <row r="119" spans="1:34" s="1" customFormat="1">
      <c r="A119" s="259"/>
      <c r="B119" s="221"/>
      <c r="C119" s="261"/>
      <c r="D119" s="259"/>
      <c r="E119" s="252"/>
      <c r="F119" s="261"/>
      <c r="G119" s="259"/>
      <c r="H119" s="204">
        <v>2298</v>
      </c>
      <c r="I119" s="184">
        <v>43251</v>
      </c>
      <c r="J119" s="185">
        <v>164.02</v>
      </c>
      <c r="K119" s="185">
        <v>164.02</v>
      </c>
      <c r="L119" s="185">
        <v>164.02</v>
      </c>
      <c r="M119" s="185"/>
      <c r="N119" s="185"/>
      <c r="O119" s="185"/>
      <c r="P119" s="185"/>
      <c r="Q119" s="154"/>
      <c r="R119" s="154"/>
      <c r="S119" s="187">
        <f>J119-O119-P119-T119</f>
        <v>164.02</v>
      </c>
      <c r="T119" s="188">
        <v>0</v>
      </c>
      <c r="U119" s="144">
        <v>170.32</v>
      </c>
      <c r="V119" s="111" t="s">
        <v>104</v>
      </c>
      <c r="AH119" s="145"/>
    </row>
    <row r="120" spans="1:34" s="1" customFormat="1">
      <c r="A120" s="259"/>
      <c r="B120" s="221"/>
      <c r="C120" s="261"/>
      <c r="D120" s="259"/>
      <c r="E120" s="252"/>
      <c r="F120" s="261"/>
      <c r="G120" s="259"/>
      <c r="H120" s="204">
        <v>2442</v>
      </c>
      <c r="I120" s="184">
        <v>43251</v>
      </c>
      <c r="J120" s="185">
        <v>119.86</v>
      </c>
      <c r="K120" s="185">
        <v>119.86</v>
      </c>
      <c r="L120" s="185">
        <v>119.86</v>
      </c>
      <c r="M120" s="185"/>
      <c r="N120" s="185"/>
      <c r="O120" s="185"/>
      <c r="P120" s="185"/>
      <c r="Q120" s="154"/>
      <c r="R120" s="154"/>
      <c r="S120" s="187">
        <f>J120-O120-P120-T120</f>
        <v>119.86</v>
      </c>
      <c r="T120" s="188">
        <v>0</v>
      </c>
      <c r="U120" s="144">
        <v>94.62</v>
      </c>
      <c r="V120" s="108" t="s">
        <v>105</v>
      </c>
      <c r="AH120" s="145"/>
    </row>
    <row r="121" spans="1:34" s="1" customFormat="1">
      <c r="A121" s="259"/>
      <c r="B121" s="221"/>
      <c r="C121" s="261"/>
      <c r="D121" s="259"/>
      <c r="E121" s="252"/>
      <c r="F121" s="261"/>
      <c r="G121" s="259"/>
      <c r="H121" s="204">
        <v>2586</v>
      </c>
      <c r="I121" s="184">
        <v>43251</v>
      </c>
      <c r="J121" s="185">
        <v>138.78</v>
      </c>
      <c r="K121" s="185">
        <v>37.85</v>
      </c>
      <c r="L121" s="185">
        <v>37.85</v>
      </c>
      <c r="M121" s="185"/>
      <c r="N121" s="185"/>
      <c r="O121" s="185"/>
      <c r="P121" s="185">
        <v>100.93</v>
      </c>
      <c r="Q121" s="154"/>
      <c r="R121" s="154"/>
      <c r="S121" s="185">
        <v>37.85</v>
      </c>
      <c r="T121" s="188">
        <v>0</v>
      </c>
      <c r="U121" s="144">
        <v>75.7</v>
      </c>
      <c r="V121" s="111" t="s">
        <v>106</v>
      </c>
      <c r="AH121" s="145"/>
    </row>
    <row r="122" spans="1:34" s="1" customFormat="1">
      <c r="A122" s="259"/>
      <c r="B122" s="221"/>
      <c r="C122" s="261"/>
      <c r="D122" s="259"/>
      <c r="E122" s="252"/>
      <c r="F122" s="261"/>
      <c r="G122" s="259"/>
      <c r="H122" s="204">
        <v>2882</v>
      </c>
      <c r="I122" s="184">
        <v>43251</v>
      </c>
      <c r="J122" s="185">
        <v>145.09</v>
      </c>
      <c r="K122" s="185">
        <v>145.09</v>
      </c>
      <c r="L122" s="185">
        <v>145.09</v>
      </c>
      <c r="M122" s="185"/>
      <c r="N122" s="185"/>
      <c r="O122" s="185"/>
      <c r="P122" s="185"/>
      <c r="Q122" s="154"/>
      <c r="R122" s="154"/>
      <c r="S122" s="187">
        <f>J122-O122-P122-T122</f>
        <v>145.09</v>
      </c>
      <c r="T122" s="188">
        <v>0</v>
      </c>
      <c r="U122" s="144">
        <v>157.71</v>
      </c>
      <c r="V122" s="111" t="s">
        <v>107</v>
      </c>
      <c r="AH122" s="145"/>
    </row>
    <row r="123" spans="1:34" s="1" customFormat="1">
      <c r="A123" s="259"/>
      <c r="B123" s="221"/>
      <c r="C123" s="261"/>
      <c r="D123" s="259"/>
      <c r="E123" s="252"/>
      <c r="F123" s="261"/>
      <c r="G123" s="259"/>
      <c r="H123" s="204">
        <v>2881</v>
      </c>
      <c r="I123" s="184">
        <v>43251</v>
      </c>
      <c r="J123" s="185">
        <v>164.02</v>
      </c>
      <c r="K123" s="185">
        <v>164.02</v>
      </c>
      <c r="L123" s="185">
        <v>164.02</v>
      </c>
      <c r="M123" s="185"/>
      <c r="N123" s="185"/>
      <c r="O123" s="185"/>
      <c r="P123" s="185"/>
      <c r="Q123" s="154"/>
      <c r="R123" s="154"/>
      <c r="S123" s="187">
        <f>J123-O123-P123-T123</f>
        <v>164.02</v>
      </c>
      <c r="T123" s="188">
        <v>0</v>
      </c>
      <c r="U123" s="144">
        <v>182.94</v>
      </c>
      <c r="V123" s="111" t="s">
        <v>108</v>
      </c>
      <c r="AH123" s="145"/>
    </row>
    <row r="124" spans="1:34" s="1" customFormat="1">
      <c r="A124" s="259"/>
      <c r="B124" s="221"/>
      <c r="C124" s="261"/>
      <c r="D124" s="259"/>
      <c r="E124" s="252"/>
      <c r="F124" s="261"/>
      <c r="G124" s="259"/>
      <c r="H124" s="204">
        <v>2880</v>
      </c>
      <c r="I124" s="184">
        <v>43251</v>
      </c>
      <c r="J124" s="185">
        <v>164.02</v>
      </c>
      <c r="K124" s="185">
        <v>164.02</v>
      </c>
      <c r="L124" s="185">
        <v>164.02</v>
      </c>
      <c r="M124" s="185"/>
      <c r="N124" s="185"/>
      <c r="O124" s="185"/>
      <c r="P124" s="185"/>
      <c r="Q124" s="154"/>
      <c r="R124" s="154"/>
      <c r="S124" s="187">
        <f t="shared" ref="S124:S125" si="19">J124-O124-P124-T124</f>
        <v>164.02</v>
      </c>
      <c r="T124" s="188">
        <v>0</v>
      </c>
      <c r="U124" s="144">
        <v>157.71</v>
      </c>
      <c r="V124" s="111" t="s">
        <v>109</v>
      </c>
      <c r="AH124" s="145"/>
    </row>
    <row r="125" spans="1:34" s="1" customFormat="1">
      <c r="A125" s="259"/>
      <c r="B125" s="221"/>
      <c r="C125" s="261"/>
      <c r="D125" s="259"/>
      <c r="E125" s="252"/>
      <c r="F125" s="261"/>
      <c r="G125" s="259"/>
      <c r="H125" s="204">
        <v>2879</v>
      </c>
      <c r="I125" s="184">
        <v>43251</v>
      </c>
      <c r="J125" s="185">
        <v>151.4</v>
      </c>
      <c r="K125" s="185">
        <v>151.4</v>
      </c>
      <c r="L125" s="185">
        <v>151.4</v>
      </c>
      <c r="M125" s="185"/>
      <c r="N125" s="185"/>
      <c r="O125" s="185"/>
      <c r="P125" s="185"/>
      <c r="Q125" s="154"/>
      <c r="R125" s="154"/>
      <c r="S125" s="187">
        <f t="shared" si="19"/>
        <v>151.4</v>
      </c>
      <c r="T125" s="188">
        <v>0</v>
      </c>
      <c r="U125" s="144">
        <v>12.62</v>
      </c>
      <c r="V125" s="111" t="s">
        <v>110</v>
      </c>
      <c r="AH125" s="145"/>
    </row>
    <row r="126" spans="1:34" s="1" customFormat="1">
      <c r="A126" s="259"/>
      <c r="B126" s="221"/>
      <c r="C126" s="261"/>
      <c r="D126" s="259"/>
      <c r="E126" s="252"/>
      <c r="F126" s="261"/>
      <c r="G126" s="259"/>
      <c r="H126" s="204">
        <v>2878</v>
      </c>
      <c r="I126" s="184">
        <v>43251</v>
      </c>
      <c r="J126" s="185">
        <v>151.4</v>
      </c>
      <c r="K126" s="185">
        <v>151.4</v>
      </c>
      <c r="L126" s="185">
        <v>151.4</v>
      </c>
      <c r="M126" s="185"/>
      <c r="N126" s="185"/>
      <c r="O126" s="185"/>
      <c r="P126" s="185"/>
      <c r="Q126" s="154"/>
      <c r="R126" s="154"/>
      <c r="S126" s="187">
        <f t="shared" ref="S126:S127" si="20">J126-O126-P126-T126</f>
        <v>151.4</v>
      </c>
      <c r="T126" s="188">
        <v>0</v>
      </c>
      <c r="U126" s="144">
        <v>157.71</v>
      </c>
      <c r="V126" s="111" t="s">
        <v>111</v>
      </c>
      <c r="AH126" s="145"/>
    </row>
    <row r="127" spans="1:34" s="1" customFormat="1">
      <c r="A127" s="259"/>
      <c r="B127" s="221"/>
      <c r="C127" s="261"/>
      <c r="D127" s="259"/>
      <c r="E127" s="252"/>
      <c r="F127" s="261"/>
      <c r="G127" s="259"/>
      <c r="H127" s="204">
        <v>2877</v>
      </c>
      <c r="I127" s="184">
        <v>43251</v>
      </c>
      <c r="J127" s="185">
        <v>176.63</v>
      </c>
      <c r="K127" s="185">
        <v>176.63</v>
      </c>
      <c r="L127" s="185">
        <v>176.63</v>
      </c>
      <c r="M127" s="185"/>
      <c r="N127" s="185"/>
      <c r="O127" s="185"/>
      <c r="P127" s="185"/>
      <c r="Q127" s="154"/>
      <c r="R127" s="154"/>
      <c r="S127" s="187">
        <f t="shared" si="20"/>
        <v>176.63</v>
      </c>
      <c r="T127" s="188">
        <v>0</v>
      </c>
      <c r="U127" s="144"/>
      <c r="V127" s="111"/>
      <c r="AH127" s="145"/>
    </row>
    <row r="128" spans="1:34" s="1" customFormat="1">
      <c r="A128" s="259"/>
      <c r="B128" s="221"/>
      <c r="C128" s="261"/>
      <c r="D128" s="259"/>
      <c r="E128" s="252"/>
      <c r="F128" s="261"/>
      <c r="G128" s="259"/>
      <c r="H128" s="204">
        <v>2876</v>
      </c>
      <c r="I128" s="184">
        <v>43251</v>
      </c>
      <c r="J128" s="185">
        <v>132.47</v>
      </c>
      <c r="K128" s="185">
        <v>132.47</v>
      </c>
      <c r="L128" s="185">
        <v>132.47</v>
      </c>
      <c r="M128" s="185"/>
      <c r="N128" s="185"/>
      <c r="O128" s="185"/>
      <c r="P128" s="185"/>
      <c r="Q128" s="154"/>
      <c r="R128" s="154"/>
      <c r="S128" s="185">
        <v>132.47</v>
      </c>
      <c r="T128" s="188">
        <v>0</v>
      </c>
      <c r="U128" s="144"/>
      <c r="V128" s="111"/>
      <c r="AH128" s="145"/>
    </row>
    <row r="129" spans="1:34" s="1" customFormat="1">
      <c r="A129" s="259"/>
      <c r="B129" s="221"/>
      <c r="C129" s="261"/>
      <c r="D129" s="259"/>
      <c r="E129" s="252"/>
      <c r="F129" s="261"/>
      <c r="G129" s="259"/>
      <c r="H129" s="204">
        <v>2874</v>
      </c>
      <c r="I129" s="184">
        <v>43251</v>
      </c>
      <c r="J129" s="185">
        <v>164.02</v>
      </c>
      <c r="K129" s="185">
        <v>164.02</v>
      </c>
      <c r="L129" s="185">
        <v>164.02</v>
      </c>
      <c r="M129" s="185"/>
      <c r="N129" s="185"/>
      <c r="O129" s="185"/>
      <c r="P129" s="185"/>
      <c r="Q129" s="154"/>
      <c r="R129" s="154"/>
      <c r="S129" s="187">
        <f t="shared" ref="S129:S130" si="21">J129-O129-P129-T129</f>
        <v>164.02</v>
      </c>
      <c r="T129" s="188">
        <v>0</v>
      </c>
      <c r="U129" s="144"/>
      <c r="V129" s="111"/>
      <c r="AH129" s="145"/>
    </row>
    <row r="130" spans="1:34" s="1" customFormat="1">
      <c r="A130" s="259"/>
      <c r="B130" s="221"/>
      <c r="C130" s="261"/>
      <c r="D130" s="259"/>
      <c r="E130" s="252"/>
      <c r="F130" s="261"/>
      <c r="G130" s="259"/>
      <c r="H130" s="204">
        <v>2873</v>
      </c>
      <c r="I130" s="184">
        <v>43251</v>
      </c>
      <c r="J130" s="185">
        <v>145.09</v>
      </c>
      <c r="K130" s="185">
        <v>145.09</v>
      </c>
      <c r="L130" s="185">
        <v>145.09</v>
      </c>
      <c r="M130" s="185"/>
      <c r="N130" s="185"/>
      <c r="O130" s="185"/>
      <c r="P130" s="185"/>
      <c r="Q130" s="154"/>
      <c r="R130" s="154"/>
      <c r="S130" s="187">
        <f t="shared" si="21"/>
        <v>145.09</v>
      </c>
      <c r="T130" s="188">
        <v>0</v>
      </c>
      <c r="U130" s="144"/>
      <c r="V130" s="111"/>
      <c r="AH130" s="145"/>
    </row>
    <row r="131" spans="1:34" s="1" customFormat="1">
      <c r="A131" s="259"/>
      <c r="B131" s="221"/>
      <c r="C131" s="261"/>
      <c r="D131" s="259"/>
      <c r="E131" s="252"/>
      <c r="F131" s="261"/>
      <c r="G131" s="259"/>
      <c r="H131" s="204">
        <v>2872</v>
      </c>
      <c r="I131" s="184">
        <v>43251</v>
      </c>
      <c r="J131" s="185">
        <v>145.09</v>
      </c>
      <c r="K131" s="185">
        <v>145.09</v>
      </c>
      <c r="L131" s="185">
        <v>145.09</v>
      </c>
      <c r="M131" s="185"/>
      <c r="N131" s="185"/>
      <c r="O131" s="185"/>
      <c r="P131" s="185"/>
      <c r="Q131" s="154"/>
      <c r="R131" s="154"/>
      <c r="S131" s="187">
        <f t="shared" ref="S131" si="22">J131-O131-P131-T131</f>
        <v>145.09</v>
      </c>
      <c r="T131" s="188">
        <v>0</v>
      </c>
      <c r="U131" s="144"/>
      <c r="V131" s="111"/>
      <c r="AH131" s="145"/>
    </row>
    <row r="132" spans="1:34" s="1" customFormat="1">
      <c r="A132" s="259"/>
      <c r="B132" s="221"/>
      <c r="C132" s="261"/>
      <c r="D132" s="259"/>
      <c r="E132" s="252"/>
      <c r="F132" s="261"/>
      <c r="G132" s="259"/>
      <c r="H132" s="204">
        <v>2871</v>
      </c>
      <c r="I132" s="184">
        <v>43251</v>
      </c>
      <c r="J132" s="185">
        <v>132.47</v>
      </c>
      <c r="K132" s="185">
        <v>132.47</v>
      </c>
      <c r="L132" s="185">
        <v>132.47</v>
      </c>
      <c r="M132" s="185"/>
      <c r="N132" s="185"/>
      <c r="O132" s="185"/>
      <c r="P132" s="185"/>
      <c r="Q132" s="154"/>
      <c r="R132" s="154"/>
      <c r="S132" s="185">
        <v>132.47</v>
      </c>
      <c r="T132" s="188">
        <v>0</v>
      </c>
      <c r="U132" s="144"/>
      <c r="V132" s="111"/>
      <c r="AH132" s="145"/>
    </row>
    <row r="133" spans="1:34" s="1" customFormat="1">
      <c r="A133" s="259"/>
      <c r="B133" s="221"/>
      <c r="C133" s="261"/>
      <c r="D133" s="259"/>
      <c r="E133" s="252"/>
      <c r="F133" s="261"/>
      <c r="G133" s="259"/>
      <c r="H133" s="204">
        <v>2870</v>
      </c>
      <c r="I133" s="184">
        <v>43251</v>
      </c>
      <c r="J133" s="185">
        <v>151.4</v>
      </c>
      <c r="K133" s="185">
        <v>151.4</v>
      </c>
      <c r="L133" s="185">
        <v>151.4</v>
      </c>
      <c r="M133" s="185"/>
      <c r="N133" s="185"/>
      <c r="O133" s="185"/>
      <c r="P133" s="185"/>
      <c r="Q133" s="154"/>
      <c r="R133" s="154"/>
      <c r="S133" s="187">
        <f t="shared" ref="S133:S147" si="23">J133-O133-P133-T133</f>
        <v>151.4</v>
      </c>
      <c r="T133" s="188">
        <v>0</v>
      </c>
      <c r="U133" s="144"/>
      <c r="V133" s="111"/>
      <c r="AH133" s="145"/>
    </row>
    <row r="134" spans="1:34" s="1" customFormat="1">
      <c r="A134" s="259"/>
      <c r="B134" s="221"/>
      <c r="C134" s="261"/>
      <c r="D134" s="259"/>
      <c r="E134" s="252"/>
      <c r="F134" s="261"/>
      <c r="G134" s="259"/>
      <c r="H134" s="204">
        <v>2869</v>
      </c>
      <c r="I134" s="184">
        <v>43251</v>
      </c>
      <c r="J134" s="185">
        <v>145.09</v>
      </c>
      <c r="K134" s="185">
        <v>145.09</v>
      </c>
      <c r="L134" s="185">
        <v>145.09</v>
      </c>
      <c r="M134" s="185"/>
      <c r="N134" s="185"/>
      <c r="O134" s="185"/>
      <c r="P134" s="185"/>
      <c r="Q134" s="154"/>
      <c r="R134" s="154"/>
      <c r="S134" s="187">
        <f t="shared" si="23"/>
        <v>145.09</v>
      </c>
      <c r="T134" s="188">
        <v>0</v>
      </c>
      <c r="U134" s="144"/>
      <c r="V134" s="111"/>
      <c r="AH134" s="145"/>
    </row>
    <row r="135" spans="1:34" s="1" customFormat="1">
      <c r="A135" s="259"/>
      <c r="B135" s="221"/>
      <c r="C135" s="261"/>
      <c r="D135" s="259"/>
      <c r="E135" s="252"/>
      <c r="F135" s="261"/>
      <c r="G135" s="259"/>
      <c r="H135" s="204">
        <v>2868</v>
      </c>
      <c r="I135" s="184">
        <v>43251</v>
      </c>
      <c r="J135" s="185">
        <v>157.71</v>
      </c>
      <c r="K135" s="185">
        <v>157.71</v>
      </c>
      <c r="L135" s="185">
        <v>157.71</v>
      </c>
      <c r="M135" s="185"/>
      <c r="N135" s="185"/>
      <c r="O135" s="185"/>
      <c r="P135" s="185"/>
      <c r="Q135" s="154"/>
      <c r="R135" s="154"/>
      <c r="S135" s="187">
        <f t="shared" si="23"/>
        <v>157.71</v>
      </c>
      <c r="T135" s="188">
        <v>0</v>
      </c>
      <c r="U135" s="144"/>
      <c r="V135" s="111"/>
      <c r="AH135" s="145"/>
    </row>
    <row r="136" spans="1:34" s="1" customFormat="1">
      <c r="A136" s="259"/>
      <c r="B136" s="221"/>
      <c r="C136" s="261"/>
      <c r="D136" s="259"/>
      <c r="E136" s="252"/>
      <c r="F136" s="261"/>
      <c r="G136" s="259"/>
      <c r="H136" s="204">
        <v>2867</v>
      </c>
      <c r="I136" s="184">
        <v>43251</v>
      </c>
      <c r="J136" s="185">
        <v>170.32</v>
      </c>
      <c r="K136" s="185">
        <v>170.32</v>
      </c>
      <c r="L136" s="185">
        <v>170.32</v>
      </c>
      <c r="M136" s="185"/>
      <c r="N136" s="185"/>
      <c r="O136" s="185"/>
      <c r="P136" s="185"/>
      <c r="Q136" s="154"/>
      <c r="R136" s="154"/>
      <c r="S136" s="187">
        <f t="shared" si="23"/>
        <v>170.32</v>
      </c>
      <c r="T136" s="188">
        <v>0</v>
      </c>
      <c r="U136" s="144"/>
      <c r="V136" s="111"/>
      <c r="AH136" s="145"/>
    </row>
    <row r="137" spans="1:34" s="1" customFormat="1">
      <c r="A137" s="259"/>
      <c r="B137" s="221"/>
      <c r="C137" s="261"/>
      <c r="D137" s="259"/>
      <c r="E137" s="252"/>
      <c r="F137" s="261"/>
      <c r="G137" s="259"/>
      <c r="H137" s="204">
        <v>2866</v>
      </c>
      <c r="I137" s="184">
        <v>43251</v>
      </c>
      <c r="J137" s="185">
        <v>126.17</v>
      </c>
      <c r="K137" s="185">
        <v>126.17</v>
      </c>
      <c r="L137" s="185">
        <v>126.17</v>
      </c>
      <c r="M137" s="185"/>
      <c r="N137" s="185"/>
      <c r="O137" s="185"/>
      <c r="P137" s="185"/>
      <c r="Q137" s="154"/>
      <c r="R137" s="154"/>
      <c r="S137" s="187">
        <f t="shared" si="23"/>
        <v>126.17</v>
      </c>
      <c r="T137" s="188">
        <v>0</v>
      </c>
      <c r="U137" s="144"/>
      <c r="V137" s="111"/>
      <c r="AH137" s="145"/>
    </row>
    <row r="138" spans="1:34" s="1" customFormat="1">
      <c r="A138" s="259"/>
      <c r="B138" s="221"/>
      <c r="C138" s="261"/>
      <c r="D138" s="259"/>
      <c r="E138" s="252"/>
      <c r="F138" s="261"/>
      <c r="G138" s="259"/>
      <c r="H138" s="204">
        <v>2865</v>
      </c>
      <c r="I138" s="184">
        <v>43251</v>
      </c>
      <c r="J138" s="185">
        <v>182.94</v>
      </c>
      <c r="K138" s="185">
        <v>182.94</v>
      </c>
      <c r="L138" s="185">
        <v>182.94</v>
      </c>
      <c r="M138" s="185"/>
      <c r="N138" s="185"/>
      <c r="O138" s="185"/>
      <c r="P138" s="185"/>
      <c r="Q138" s="154"/>
      <c r="R138" s="154"/>
      <c r="S138" s="187">
        <f t="shared" si="23"/>
        <v>182.94</v>
      </c>
      <c r="T138" s="188">
        <v>0</v>
      </c>
      <c r="U138" s="144"/>
      <c r="V138" s="111"/>
      <c r="AH138" s="145"/>
    </row>
    <row r="139" spans="1:34" s="1" customFormat="1">
      <c r="A139" s="259"/>
      <c r="B139" s="221"/>
      <c r="C139" s="261"/>
      <c r="D139" s="259"/>
      <c r="E139" s="252"/>
      <c r="F139" s="261"/>
      <c r="G139" s="259"/>
      <c r="H139" s="204">
        <v>2864</v>
      </c>
      <c r="I139" s="184">
        <v>43251</v>
      </c>
      <c r="J139" s="185">
        <v>176.63</v>
      </c>
      <c r="K139" s="185">
        <v>176.63</v>
      </c>
      <c r="L139" s="185">
        <v>176.63</v>
      </c>
      <c r="M139" s="185"/>
      <c r="N139" s="185"/>
      <c r="O139" s="185"/>
      <c r="P139" s="185"/>
      <c r="Q139" s="154"/>
      <c r="R139" s="154"/>
      <c r="S139" s="187">
        <f t="shared" si="23"/>
        <v>176.63</v>
      </c>
      <c r="T139" s="188">
        <v>0</v>
      </c>
      <c r="U139" s="144"/>
      <c r="V139" s="111"/>
      <c r="AH139" s="145"/>
    </row>
    <row r="140" spans="1:34" s="1" customFormat="1">
      <c r="A140" s="259"/>
      <c r="B140" s="221"/>
      <c r="C140" s="261"/>
      <c r="D140" s="259"/>
      <c r="E140" s="252"/>
      <c r="F140" s="261"/>
      <c r="G140" s="259"/>
      <c r="H140" s="204">
        <v>2863</v>
      </c>
      <c r="I140" s="184">
        <v>43251</v>
      </c>
      <c r="J140" s="185">
        <v>164.02</v>
      </c>
      <c r="K140" s="185">
        <v>164.02</v>
      </c>
      <c r="L140" s="185">
        <v>164.02</v>
      </c>
      <c r="M140" s="185"/>
      <c r="N140" s="185"/>
      <c r="O140" s="185"/>
      <c r="P140" s="185"/>
      <c r="Q140" s="154"/>
      <c r="R140" s="154"/>
      <c r="S140" s="187">
        <f t="shared" si="23"/>
        <v>164.02</v>
      </c>
      <c r="T140" s="188">
        <v>0</v>
      </c>
      <c r="U140" s="144"/>
      <c r="V140" s="111"/>
      <c r="AH140" s="145"/>
    </row>
    <row r="141" spans="1:34" s="1" customFormat="1">
      <c r="A141" s="259"/>
      <c r="B141" s="221"/>
      <c r="C141" s="261"/>
      <c r="D141" s="259"/>
      <c r="E141" s="252"/>
      <c r="F141" s="261"/>
      <c r="G141" s="259"/>
      <c r="H141" s="204">
        <v>2839</v>
      </c>
      <c r="I141" s="184">
        <v>43251</v>
      </c>
      <c r="J141" s="185">
        <v>21196</v>
      </c>
      <c r="K141" s="185">
        <v>21063.53</v>
      </c>
      <c r="L141" s="185">
        <v>21063.53</v>
      </c>
      <c r="M141" s="185"/>
      <c r="N141" s="185"/>
      <c r="O141" s="185"/>
      <c r="P141" s="185">
        <v>132.47</v>
      </c>
      <c r="Q141" s="154"/>
      <c r="R141" s="154"/>
      <c r="S141" s="187">
        <f t="shared" si="23"/>
        <v>21063.53</v>
      </c>
      <c r="T141" s="188">
        <v>0</v>
      </c>
      <c r="U141" s="144"/>
      <c r="V141" s="111"/>
      <c r="AH141" s="145"/>
    </row>
    <row r="142" spans="1:34" s="1" customFormat="1">
      <c r="A142" s="259"/>
      <c r="B142" s="221"/>
      <c r="C142" s="261"/>
      <c r="D142" s="259"/>
      <c r="E142" s="252"/>
      <c r="F142" s="261"/>
      <c r="G142" s="259"/>
      <c r="H142" s="188">
        <v>3409</v>
      </c>
      <c r="I142" s="184">
        <v>43281</v>
      </c>
      <c r="J142" s="188">
        <v>31.54</v>
      </c>
      <c r="K142" s="188">
        <v>31.54</v>
      </c>
      <c r="L142" s="188"/>
      <c r="M142" s="188">
        <v>31.54</v>
      </c>
      <c r="N142" s="188"/>
      <c r="O142" s="188"/>
      <c r="P142" s="188"/>
      <c r="Q142" s="188"/>
      <c r="R142" s="188"/>
      <c r="S142" s="187">
        <f t="shared" si="23"/>
        <v>0</v>
      </c>
      <c r="T142" s="188">
        <v>31.54</v>
      </c>
      <c r="U142" s="144"/>
      <c r="V142" s="111"/>
      <c r="AH142" s="145"/>
    </row>
    <row r="143" spans="1:34" s="1" customFormat="1">
      <c r="A143" s="259"/>
      <c r="B143" s="221"/>
      <c r="C143" s="261"/>
      <c r="D143" s="259"/>
      <c r="E143" s="252"/>
      <c r="F143" s="261"/>
      <c r="G143" s="259"/>
      <c r="H143" s="188">
        <v>3566</v>
      </c>
      <c r="I143" s="184">
        <v>43281</v>
      </c>
      <c r="J143" s="188">
        <v>50.47</v>
      </c>
      <c r="K143" s="188">
        <v>50.47</v>
      </c>
      <c r="L143" s="188"/>
      <c r="M143" s="188">
        <v>50.47</v>
      </c>
      <c r="N143" s="188"/>
      <c r="O143" s="188"/>
      <c r="P143" s="188"/>
      <c r="Q143" s="188"/>
      <c r="R143" s="188"/>
      <c r="S143" s="187">
        <f t="shared" si="23"/>
        <v>0</v>
      </c>
      <c r="T143" s="188">
        <v>50.47</v>
      </c>
      <c r="U143" s="144"/>
      <c r="V143" s="111"/>
      <c r="AH143" s="145"/>
    </row>
    <row r="144" spans="1:34" s="1" customFormat="1">
      <c r="A144" s="259"/>
      <c r="B144" s="221"/>
      <c r="C144" s="261"/>
      <c r="D144" s="259"/>
      <c r="E144" s="252"/>
      <c r="F144" s="261"/>
      <c r="G144" s="259"/>
      <c r="H144" s="188">
        <v>3565</v>
      </c>
      <c r="I144" s="184">
        <v>43281</v>
      </c>
      <c r="J144" s="188">
        <v>69.39</v>
      </c>
      <c r="K144" s="188">
        <v>69.39</v>
      </c>
      <c r="L144" s="188"/>
      <c r="M144" s="188">
        <v>69.39</v>
      </c>
      <c r="N144" s="188"/>
      <c r="O144" s="188"/>
      <c r="P144" s="188"/>
      <c r="Q144" s="188"/>
      <c r="R144" s="188"/>
      <c r="S144" s="187">
        <f t="shared" si="23"/>
        <v>0</v>
      </c>
      <c r="T144" s="188">
        <v>69.39</v>
      </c>
      <c r="U144" s="144"/>
      <c r="V144" s="111"/>
      <c r="AH144" s="145"/>
    </row>
    <row r="145" spans="1:34" s="1" customFormat="1">
      <c r="A145" s="259"/>
      <c r="B145" s="221"/>
      <c r="C145" s="261"/>
      <c r="D145" s="259"/>
      <c r="E145" s="252"/>
      <c r="F145" s="261"/>
      <c r="G145" s="259"/>
      <c r="H145" s="188">
        <v>3564</v>
      </c>
      <c r="I145" s="184">
        <v>43281</v>
      </c>
      <c r="J145" s="188">
        <v>94.62</v>
      </c>
      <c r="K145" s="188">
        <v>94.62</v>
      </c>
      <c r="L145" s="188"/>
      <c r="M145" s="188">
        <v>94.62</v>
      </c>
      <c r="N145" s="188"/>
      <c r="O145" s="188"/>
      <c r="P145" s="188"/>
      <c r="Q145" s="188"/>
      <c r="R145" s="188"/>
      <c r="S145" s="187">
        <f t="shared" si="23"/>
        <v>0</v>
      </c>
      <c r="T145" s="188">
        <v>94.62</v>
      </c>
      <c r="U145" s="144"/>
      <c r="V145" s="111"/>
      <c r="AH145" s="145"/>
    </row>
    <row r="146" spans="1:34" s="1" customFormat="1">
      <c r="A146" s="259"/>
      <c r="B146" s="221"/>
      <c r="C146" s="261"/>
      <c r="D146" s="259"/>
      <c r="E146" s="252"/>
      <c r="F146" s="261"/>
      <c r="G146" s="259"/>
      <c r="H146" s="188">
        <v>3572</v>
      </c>
      <c r="I146" s="184">
        <v>43281</v>
      </c>
      <c r="J146" s="188">
        <v>113.55</v>
      </c>
      <c r="K146" s="188">
        <v>113.55</v>
      </c>
      <c r="L146" s="188"/>
      <c r="M146" s="188">
        <v>113.55</v>
      </c>
      <c r="N146" s="188"/>
      <c r="O146" s="188"/>
      <c r="P146" s="188"/>
      <c r="Q146" s="188"/>
      <c r="R146" s="188"/>
      <c r="S146" s="187">
        <f t="shared" si="23"/>
        <v>0</v>
      </c>
      <c r="T146" s="188">
        <v>113.55</v>
      </c>
      <c r="U146" s="144"/>
      <c r="V146" s="111"/>
      <c r="AH146" s="145"/>
    </row>
    <row r="147" spans="1:34" s="1" customFormat="1">
      <c r="A147" s="259"/>
      <c r="B147" s="221"/>
      <c r="C147" s="261"/>
      <c r="D147" s="259"/>
      <c r="E147" s="252"/>
      <c r="F147" s="261"/>
      <c r="G147" s="259"/>
      <c r="H147" s="188">
        <v>3571</v>
      </c>
      <c r="I147" s="184">
        <v>43281</v>
      </c>
      <c r="J147" s="188">
        <v>107.24</v>
      </c>
      <c r="K147" s="188">
        <v>107.24</v>
      </c>
      <c r="L147" s="188"/>
      <c r="M147" s="188">
        <v>107.24</v>
      </c>
      <c r="N147" s="188"/>
      <c r="O147" s="188"/>
      <c r="P147" s="188"/>
      <c r="Q147" s="188"/>
      <c r="R147" s="188"/>
      <c r="S147" s="187">
        <f t="shared" si="23"/>
        <v>0</v>
      </c>
      <c r="T147" s="188">
        <v>107.24</v>
      </c>
      <c r="U147" s="144">
        <v>82.01</v>
      </c>
      <c r="V147" s="111" t="s">
        <v>112</v>
      </c>
      <c r="AH147" s="145"/>
    </row>
    <row r="148" spans="1:34" s="1" customFormat="1">
      <c r="A148" s="259"/>
      <c r="B148" s="221"/>
      <c r="C148" s="261"/>
      <c r="D148" s="259"/>
      <c r="E148" s="252"/>
      <c r="F148" s="261"/>
      <c r="G148" s="259"/>
      <c r="H148" s="188">
        <v>3570</v>
      </c>
      <c r="I148" s="184">
        <v>43281</v>
      </c>
      <c r="J148" s="188">
        <v>107.24</v>
      </c>
      <c r="K148" s="188">
        <v>107.24</v>
      </c>
      <c r="L148" s="188"/>
      <c r="M148" s="188">
        <v>107.24</v>
      </c>
      <c r="N148" s="188"/>
      <c r="O148" s="188"/>
      <c r="P148" s="188"/>
      <c r="Q148" s="188"/>
      <c r="R148" s="188"/>
      <c r="S148" s="187">
        <f t="shared" ref="S148" si="24">J148-O148-P148-T148</f>
        <v>0</v>
      </c>
      <c r="T148" s="188">
        <v>107.24</v>
      </c>
      <c r="U148" s="144"/>
      <c r="V148" s="111"/>
      <c r="AH148" s="145"/>
    </row>
    <row r="149" spans="1:34" s="1" customFormat="1">
      <c r="A149" s="259"/>
      <c r="B149" s="221"/>
      <c r="C149" s="261"/>
      <c r="D149" s="259"/>
      <c r="E149" s="252"/>
      <c r="F149" s="261"/>
      <c r="G149" s="259"/>
      <c r="H149" s="188">
        <v>3569</v>
      </c>
      <c r="I149" s="184">
        <v>43281</v>
      </c>
      <c r="J149" s="188">
        <v>107.24</v>
      </c>
      <c r="K149" s="188">
        <v>107.24</v>
      </c>
      <c r="L149" s="188"/>
      <c r="M149" s="188">
        <v>107.24</v>
      </c>
      <c r="N149" s="188"/>
      <c r="O149" s="188"/>
      <c r="P149" s="188"/>
      <c r="Q149" s="188"/>
      <c r="R149" s="188"/>
      <c r="S149" s="187">
        <f t="shared" ref="S149" si="25">J149-O149-P149-T149</f>
        <v>0</v>
      </c>
      <c r="T149" s="188">
        <v>107.24</v>
      </c>
      <c r="U149" s="144"/>
      <c r="V149" s="111"/>
      <c r="AH149" s="145"/>
    </row>
    <row r="150" spans="1:34" s="1" customFormat="1">
      <c r="A150" s="259"/>
      <c r="B150" s="221"/>
      <c r="C150" s="261"/>
      <c r="D150" s="259"/>
      <c r="E150" s="252"/>
      <c r="F150" s="261"/>
      <c r="G150" s="259"/>
      <c r="H150" s="188">
        <v>3568</v>
      </c>
      <c r="I150" s="184">
        <v>43281</v>
      </c>
      <c r="J150" s="188">
        <v>107.24</v>
      </c>
      <c r="K150" s="188">
        <v>107.24</v>
      </c>
      <c r="L150" s="188"/>
      <c r="M150" s="188">
        <v>107.24</v>
      </c>
      <c r="N150" s="188"/>
      <c r="O150" s="188"/>
      <c r="P150" s="188"/>
      <c r="Q150" s="188"/>
      <c r="R150" s="188"/>
      <c r="S150" s="187">
        <f t="shared" ref="S150" si="26">J150-O150-P150-T150</f>
        <v>0</v>
      </c>
      <c r="T150" s="188">
        <v>107.24</v>
      </c>
      <c r="U150" s="144"/>
      <c r="V150" s="111"/>
      <c r="AH150" s="145"/>
    </row>
    <row r="151" spans="1:34" s="1" customFormat="1">
      <c r="A151" s="259"/>
      <c r="B151" s="221"/>
      <c r="C151" s="261"/>
      <c r="D151" s="259"/>
      <c r="E151" s="252"/>
      <c r="F151" s="261"/>
      <c r="G151" s="259"/>
      <c r="H151" s="188">
        <v>3577</v>
      </c>
      <c r="I151" s="184">
        <v>43281</v>
      </c>
      <c r="J151" s="205">
        <v>75.7</v>
      </c>
      <c r="K151" s="205">
        <v>75.7</v>
      </c>
      <c r="L151" s="188"/>
      <c r="M151" s="205">
        <v>75.7</v>
      </c>
      <c r="N151" s="188"/>
      <c r="O151" s="188"/>
      <c r="P151" s="188"/>
      <c r="Q151" s="188"/>
      <c r="R151" s="188"/>
      <c r="S151" s="187">
        <f t="shared" ref="S151" si="27">J151-O151-P151-T151</f>
        <v>0</v>
      </c>
      <c r="T151" s="205">
        <v>75.7</v>
      </c>
      <c r="U151" s="144"/>
      <c r="V151" s="111"/>
      <c r="AH151" s="145"/>
    </row>
    <row r="152" spans="1:34" s="1" customFormat="1">
      <c r="A152" s="259"/>
      <c r="B152" s="221"/>
      <c r="C152" s="261"/>
      <c r="D152" s="259"/>
      <c r="E152" s="252"/>
      <c r="F152" s="261"/>
      <c r="G152" s="259"/>
      <c r="H152" s="188">
        <v>3574</v>
      </c>
      <c r="I152" s="184">
        <v>43281</v>
      </c>
      <c r="J152" s="188">
        <v>107.24</v>
      </c>
      <c r="K152" s="188">
        <v>107.24</v>
      </c>
      <c r="L152" s="188"/>
      <c r="M152" s="188">
        <v>107.24</v>
      </c>
      <c r="N152" s="188"/>
      <c r="O152" s="188"/>
      <c r="P152" s="188"/>
      <c r="Q152" s="188"/>
      <c r="R152" s="188"/>
      <c r="S152" s="187">
        <f t="shared" ref="S152:S154" si="28">J152-O152-P152-T152</f>
        <v>0</v>
      </c>
      <c r="T152" s="188">
        <v>107.24</v>
      </c>
      <c r="U152" s="144"/>
      <c r="V152" s="111"/>
      <c r="AH152" s="145"/>
    </row>
    <row r="153" spans="1:34" s="1" customFormat="1">
      <c r="A153" s="259"/>
      <c r="B153" s="221"/>
      <c r="C153" s="261"/>
      <c r="D153" s="259"/>
      <c r="E153" s="252"/>
      <c r="F153" s="261"/>
      <c r="G153" s="259"/>
      <c r="H153" s="188">
        <v>3573</v>
      </c>
      <c r="I153" s="184">
        <v>43281</v>
      </c>
      <c r="J153" s="188">
        <v>100.93</v>
      </c>
      <c r="K153" s="188">
        <v>100.93</v>
      </c>
      <c r="L153" s="188"/>
      <c r="M153" s="188">
        <v>100.93</v>
      </c>
      <c r="N153" s="188"/>
      <c r="O153" s="188"/>
      <c r="P153" s="188"/>
      <c r="Q153" s="188"/>
      <c r="R153" s="188"/>
      <c r="S153" s="187">
        <f t="shared" si="28"/>
        <v>0</v>
      </c>
      <c r="T153" s="188">
        <v>100.93</v>
      </c>
      <c r="U153" s="144"/>
      <c r="V153" s="111"/>
      <c r="AH153" s="145"/>
    </row>
    <row r="154" spans="1:34" s="1" customFormat="1">
      <c r="A154" s="259"/>
      <c r="B154" s="221"/>
      <c r="C154" s="261"/>
      <c r="D154" s="259"/>
      <c r="E154" s="252"/>
      <c r="F154" s="261"/>
      <c r="G154" s="259"/>
      <c r="H154" s="188">
        <v>3589</v>
      </c>
      <c r="I154" s="184">
        <v>43281</v>
      </c>
      <c r="J154" s="188">
        <v>176.63</v>
      </c>
      <c r="K154" s="188">
        <v>176.63</v>
      </c>
      <c r="L154" s="188"/>
      <c r="M154" s="188">
        <v>176.63</v>
      </c>
      <c r="N154" s="188"/>
      <c r="O154" s="188"/>
      <c r="P154" s="188"/>
      <c r="Q154" s="188"/>
      <c r="R154" s="188"/>
      <c r="S154" s="187">
        <f t="shared" si="28"/>
        <v>0</v>
      </c>
      <c r="T154" s="188">
        <v>176.63</v>
      </c>
      <c r="U154" s="144"/>
      <c r="V154" s="111"/>
      <c r="AH154" s="145"/>
    </row>
    <row r="155" spans="1:34" s="1" customFormat="1">
      <c r="A155" s="259"/>
      <c r="B155" s="221"/>
      <c r="C155" s="261"/>
      <c r="D155" s="259"/>
      <c r="E155" s="252"/>
      <c r="F155" s="261"/>
      <c r="G155" s="259"/>
      <c r="H155" s="188">
        <v>3588</v>
      </c>
      <c r="I155" s="184">
        <v>43281</v>
      </c>
      <c r="J155" s="188">
        <v>176.63</v>
      </c>
      <c r="K155" s="188">
        <v>176.63</v>
      </c>
      <c r="L155" s="188"/>
      <c r="M155" s="188">
        <v>176.63</v>
      </c>
      <c r="N155" s="188"/>
      <c r="O155" s="188"/>
      <c r="P155" s="188"/>
      <c r="Q155" s="188"/>
      <c r="R155" s="188"/>
      <c r="S155" s="187">
        <f t="shared" ref="S155:S156" si="29">J155-O155-P155-T155</f>
        <v>0</v>
      </c>
      <c r="T155" s="188">
        <v>176.63</v>
      </c>
      <c r="U155" s="144"/>
      <c r="V155" s="111"/>
      <c r="AH155" s="145"/>
    </row>
    <row r="156" spans="1:34" s="1" customFormat="1">
      <c r="A156" s="259"/>
      <c r="B156" s="221"/>
      <c r="C156" s="261"/>
      <c r="D156" s="259"/>
      <c r="E156" s="252"/>
      <c r="F156" s="261"/>
      <c r="G156" s="259"/>
      <c r="H156" s="188">
        <v>3587</v>
      </c>
      <c r="I156" s="184">
        <v>43281</v>
      </c>
      <c r="J156" s="188">
        <v>170.32</v>
      </c>
      <c r="K156" s="188">
        <v>170.32</v>
      </c>
      <c r="L156" s="188"/>
      <c r="M156" s="188">
        <v>170.32</v>
      </c>
      <c r="N156" s="188"/>
      <c r="O156" s="188"/>
      <c r="P156" s="188"/>
      <c r="Q156" s="188"/>
      <c r="R156" s="188"/>
      <c r="S156" s="187">
        <f t="shared" si="29"/>
        <v>0</v>
      </c>
      <c r="T156" s="188">
        <v>170.32</v>
      </c>
      <c r="U156" s="144"/>
      <c r="V156" s="111"/>
      <c r="AH156" s="145"/>
    </row>
    <row r="157" spans="1:34" s="1" customFormat="1">
      <c r="A157" s="259"/>
      <c r="B157" s="221"/>
      <c r="C157" s="261"/>
      <c r="D157" s="259"/>
      <c r="E157" s="252"/>
      <c r="F157" s="261"/>
      <c r="G157" s="259"/>
      <c r="H157" s="188">
        <v>3586</v>
      </c>
      <c r="I157" s="184">
        <v>43281</v>
      </c>
      <c r="J157" s="188">
        <v>182.94</v>
      </c>
      <c r="K157" s="188">
        <v>182.94</v>
      </c>
      <c r="L157" s="188"/>
      <c r="M157" s="188">
        <v>182.94</v>
      </c>
      <c r="N157" s="188"/>
      <c r="O157" s="188"/>
      <c r="P157" s="188"/>
      <c r="Q157" s="188"/>
      <c r="R157" s="188"/>
      <c r="S157" s="187">
        <f>J156-O156-P156-T156</f>
        <v>0</v>
      </c>
      <c r="T157" s="188">
        <v>182.94</v>
      </c>
      <c r="U157" s="144"/>
      <c r="V157" s="111"/>
      <c r="AH157" s="145"/>
    </row>
    <row r="158" spans="1:34" s="1" customFormat="1">
      <c r="A158" s="259"/>
      <c r="B158" s="221"/>
      <c r="C158" s="261"/>
      <c r="D158" s="259"/>
      <c r="E158" s="252"/>
      <c r="F158" s="261"/>
      <c r="G158" s="259"/>
      <c r="H158" s="188">
        <v>3585</v>
      </c>
      <c r="I158" s="184">
        <v>43281</v>
      </c>
      <c r="J158" s="188">
        <v>182.94</v>
      </c>
      <c r="K158" s="188">
        <v>182.94</v>
      </c>
      <c r="L158" s="188"/>
      <c r="M158" s="188">
        <v>182.94</v>
      </c>
      <c r="N158" s="188"/>
      <c r="O158" s="188"/>
      <c r="P158" s="188"/>
      <c r="Q158" s="188"/>
      <c r="R158" s="188"/>
      <c r="S158" s="187">
        <f>J157-O157-P157-T157</f>
        <v>0</v>
      </c>
      <c r="T158" s="188">
        <v>182.94</v>
      </c>
      <c r="U158" s="144"/>
      <c r="V158" s="111"/>
      <c r="AH158" s="145"/>
    </row>
    <row r="159" spans="1:34" s="1" customFormat="1">
      <c r="A159" s="259"/>
      <c r="B159" s="221"/>
      <c r="C159" s="261"/>
      <c r="D159" s="259"/>
      <c r="E159" s="252"/>
      <c r="F159" s="261"/>
      <c r="G159" s="259"/>
      <c r="H159" s="188">
        <v>3584</v>
      </c>
      <c r="I159" s="184">
        <v>43281</v>
      </c>
      <c r="J159" s="188">
        <v>170.32</v>
      </c>
      <c r="K159" s="188">
        <v>170.32</v>
      </c>
      <c r="L159" s="188"/>
      <c r="M159" s="188">
        <v>170.32</v>
      </c>
      <c r="N159" s="188"/>
      <c r="O159" s="188"/>
      <c r="P159" s="188"/>
      <c r="Q159" s="188"/>
      <c r="R159" s="188"/>
      <c r="S159" s="187">
        <f t="shared" ref="S159:S160" si="30">J159-O159-P159-T159</f>
        <v>0</v>
      </c>
      <c r="T159" s="188">
        <v>170.32</v>
      </c>
      <c r="U159" s="144"/>
      <c r="V159" s="111"/>
      <c r="AH159" s="145"/>
    </row>
    <row r="160" spans="1:34" s="1" customFormat="1">
      <c r="A160" s="259"/>
      <c r="B160" s="221"/>
      <c r="C160" s="261"/>
      <c r="D160" s="259"/>
      <c r="E160" s="252"/>
      <c r="F160" s="261"/>
      <c r="G160" s="259"/>
      <c r="H160" s="188">
        <v>4036</v>
      </c>
      <c r="I160" s="184">
        <v>43281</v>
      </c>
      <c r="J160" s="188">
        <v>946.25</v>
      </c>
      <c r="K160" s="206">
        <v>700.23</v>
      </c>
      <c r="L160" s="188"/>
      <c r="M160" s="206">
        <v>700.23</v>
      </c>
      <c r="N160" s="188"/>
      <c r="O160" s="188"/>
      <c r="P160" s="188">
        <v>246.02</v>
      </c>
      <c r="Q160" s="188"/>
      <c r="R160" s="188"/>
      <c r="S160" s="187">
        <f t="shared" si="30"/>
        <v>0</v>
      </c>
      <c r="T160" s="206">
        <v>700.23</v>
      </c>
      <c r="U160" s="144"/>
      <c r="V160" s="111"/>
      <c r="AH160" s="145"/>
    </row>
    <row r="161" spans="1:34" s="1" customFormat="1">
      <c r="A161" s="259"/>
      <c r="B161" s="221"/>
      <c r="C161" s="261"/>
      <c r="D161" s="259"/>
      <c r="E161" s="252"/>
      <c r="F161" s="261"/>
      <c r="G161" s="259"/>
      <c r="H161" s="204">
        <v>2252</v>
      </c>
      <c r="I161" s="184">
        <v>43220</v>
      </c>
      <c r="J161" s="185"/>
      <c r="K161" s="185"/>
      <c r="L161" s="185"/>
      <c r="M161" s="185"/>
      <c r="N161" s="185"/>
      <c r="O161" s="185"/>
      <c r="P161" s="185"/>
      <c r="Q161" s="154"/>
      <c r="R161" s="154"/>
      <c r="S161" s="187"/>
      <c r="T161" s="185"/>
      <c r="U161" s="109"/>
      <c r="V161" s="108"/>
      <c r="AH161" s="145">
        <v>31.54</v>
      </c>
    </row>
    <row r="162" spans="1:34" s="1" customFormat="1">
      <c r="A162" s="26"/>
      <c r="B162" s="23" t="s">
        <v>9</v>
      </c>
      <c r="C162" s="64"/>
      <c r="D162" s="21"/>
      <c r="E162" s="26"/>
      <c r="F162" s="67"/>
      <c r="G162" s="26"/>
      <c r="H162" s="194"/>
      <c r="I162" s="195"/>
      <c r="J162" s="148">
        <f t="shared" ref="J162:T162" si="31">SUM(J118:J161)</f>
        <v>27832.320000000007</v>
      </c>
      <c r="K162" s="148">
        <f t="shared" si="31"/>
        <v>27352.900000000005</v>
      </c>
      <c r="L162" s="148">
        <f t="shared" si="31"/>
        <v>24520.489999999998</v>
      </c>
      <c r="M162" s="148">
        <f t="shared" si="31"/>
        <v>2832.4100000000003</v>
      </c>
      <c r="N162" s="148">
        <f t="shared" si="31"/>
        <v>0</v>
      </c>
      <c r="O162" s="148">
        <f t="shared" si="31"/>
        <v>0</v>
      </c>
      <c r="P162" s="148">
        <f t="shared" si="31"/>
        <v>479.42</v>
      </c>
      <c r="Q162" s="148">
        <f t="shared" si="31"/>
        <v>0</v>
      </c>
      <c r="R162" s="148">
        <f t="shared" si="31"/>
        <v>0</v>
      </c>
      <c r="S162" s="148">
        <f t="shared" si="31"/>
        <v>24520.489999999998</v>
      </c>
      <c r="T162" s="148">
        <f t="shared" si="31"/>
        <v>2832.4100000000003</v>
      </c>
      <c r="AH162" s="145">
        <v>31.54</v>
      </c>
    </row>
    <row r="163" spans="1:34" s="1" customFormat="1" ht="15" customHeight="1">
      <c r="A163" s="245">
        <v>13</v>
      </c>
      <c r="B163" s="249" t="s">
        <v>86</v>
      </c>
      <c r="C163" s="247" t="s">
        <v>11</v>
      </c>
      <c r="D163" s="245">
        <v>19</v>
      </c>
      <c r="E163" s="243" t="s">
        <v>12</v>
      </c>
      <c r="F163" s="236" t="s">
        <v>11</v>
      </c>
      <c r="G163" s="234" t="s">
        <v>31</v>
      </c>
      <c r="H163" s="207" t="s">
        <v>233</v>
      </c>
      <c r="I163" s="184">
        <v>43281</v>
      </c>
      <c r="J163" s="187">
        <v>1288.73</v>
      </c>
      <c r="K163" s="187">
        <v>1288.73</v>
      </c>
      <c r="L163" s="187"/>
      <c r="M163" s="187">
        <v>1288.73</v>
      </c>
      <c r="N163" s="187"/>
      <c r="O163" s="187"/>
      <c r="P163" s="187"/>
      <c r="Q163" s="187"/>
      <c r="R163" s="187"/>
      <c r="S163" s="187">
        <f t="shared" ref="S163" si="32">J163-O163-P163-T163</f>
        <v>0</v>
      </c>
      <c r="T163" s="187">
        <v>1288.73</v>
      </c>
      <c r="U163" s="110">
        <v>1783.24</v>
      </c>
      <c r="V163" s="108" t="s">
        <v>148</v>
      </c>
      <c r="W163" s="108" t="s">
        <v>122</v>
      </c>
      <c r="AH163" s="145"/>
    </row>
    <row r="164" spans="1:34" s="1" customFormat="1">
      <c r="A164" s="246"/>
      <c r="B164" s="250"/>
      <c r="C164" s="248"/>
      <c r="D164" s="246"/>
      <c r="E164" s="244"/>
      <c r="F164" s="237"/>
      <c r="G164" s="235"/>
      <c r="H164" s="207"/>
      <c r="I164" s="184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AH164" s="145"/>
    </row>
    <row r="165" spans="1:34" s="1" customFormat="1">
      <c r="A165" s="246"/>
      <c r="B165" s="250"/>
      <c r="C165" s="248"/>
      <c r="D165" s="246"/>
      <c r="E165" s="244"/>
      <c r="F165" s="237"/>
      <c r="G165" s="235"/>
      <c r="H165" s="192"/>
      <c r="I165" s="184"/>
      <c r="J165" s="197"/>
      <c r="K165" s="197"/>
      <c r="L165" s="197"/>
      <c r="M165" s="197"/>
      <c r="N165" s="197"/>
      <c r="O165" s="197"/>
      <c r="P165" s="197"/>
      <c r="Q165" s="197"/>
      <c r="R165" s="197"/>
      <c r="S165" s="187"/>
      <c r="T165" s="208"/>
      <c r="AH165" s="145"/>
    </row>
    <row r="166" spans="1:34" s="1" customFormat="1">
      <c r="A166" s="158"/>
      <c r="B166" s="23" t="s">
        <v>9</v>
      </c>
      <c r="C166" s="167"/>
      <c r="D166" s="158"/>
      <c r="E166" s="168"/>
      <c r="F166" s="160"/>
      <c r="G166" s="74"/>
      <c r="H166" s="192"/>
      <c r="I166" s="209"/>
      <c r="J166" s="148">
        <f>SUM(J163:J165)</f>
        <v>1288.73</v>
      </c>
      <c r="K166" s="148">
        <f t="shared" ref="K166:T166" si="33">SUM(K163:K165)</f>
        <v>1288.73</v>
      </c>
      <c r="L166" s="148">
        <f t="shared" si="33"/>
        <v>0</v>
      </c>
      <c r="M166" s="148">
        <f t="shared" si="33"/>
        <v>1288.73</v>
      </c>
      <c r="N166" s="148">
        <f t="shared" si="33"/>
        <v>0</v>
      </c>
      <c r="O166" s="148">
        <f t="shared" si="33"/>
        <v>0</v>
      </c>
      <c r="P166" s="148">
        <f t="shared" si="33"/>
        <v>0</v>
      </c>
      <c r="Q166" s="148">
        <f t="shared" si="33"/>
        <v>0</v>
      </c>
      <c r="R166" s="148">
        <f t="shared" si="33"/>
        <v>0</v>
      </c>
      <c r="S166" s="148">
        <f t="shared" si="33"/>
        <v>0</v>
      </c>
      <c r="T166" s="148">
        <f t="shared" si="33"/>
        <v>1288.73</v>
      </c>
      <c r="AH166" s="145"/>
    </row>
    <row r="167" spans="1:34" s="1" customFormat="1" ht="16.5" customHeight="1">
      <c r="A167" s="158"/>
      <c r="B167" s="25" t="s">
        <v>30</v>
      </c>
      <c r="C167" s="156"/>
      <c r="D167" s="158"/>
      <c r="E167" s="75" t="s">
        <v>18</v>
      </c>
      <c r="F167" s="162"/>
      <c r="G167" s="76" t="s">
        <v>29</v>
      </c>
      <c r="H167" s="154">
        <v>21</v>
      </c>
      <c r="I167" s="184">
        <v>43281</v>
      </c>
      <c r="J167" s="187">
        <v>2402.84</v>
      </c>
      <c r="K167" s="187">
        <v>2402.84</v>
      </c>
      <c r="L167" s="187"/>
      <c r="M167" s="187">
        <v>2402.84</v>
      </c>
      <c r="N167" s="154"/>
      <c r="O167" s="154"/>
      <c r="P167" s="154"/>
      <c r="Q167" s="154"/>
      <c r="R167" s="154"/>
      <c r="S167" s="187">
        <f t="shared" ref="S167" si="34">J167-O167-P167-T167</f>
        <v>0</v>
      </c>
      <c r="T167" s="187">
        <v>2402.84</v>
      </c>
      <c r="U167" s="110">
        <v>3459.09</v>
      </c>
      <c r="V167" s="108" t="s">
        <v>146</v>
      </c>
      <c r="W167" s="108" t="s">
        <v>122</v>
      </c>
      <c r="AH167" s="145"/>
    </row>
    <row r="168" spans="1:34" s="1" customFormat="1">
      <c r="A168" s="155">
        <v>14</v>
      </c>
      <c r="B168" s="24" t="s">
        <v>28</v>
      </c>
      <c r="C168" s="157" t="s">
        <v>27</v>
      </c>
      <c r="D168" s="155">
        <v>935</v>
      </c>
      <c r="E168" s="161"/>
      <c r="F168" s="163" t="s">
        <v>26</v>
      </c>
      <c r="G168" s="77" t="s">
        <v>25</v>
      </c>
      <c r="H168" s="154"/>
      <c r="I168" s="184"/>
      <c r="J168" s="187"/>
      <c r="K168" s="187"/>
      <c r="L168" s="187"/>
      <c r="M168" s="187"/>
      <c r="N168" s="154"/>
      <c r="O168" s="154"/>
      <c r="P168" s="154"/>
      <c r="Q168" s="154"/>
      <c r="R168" s="154"/>
      <c r="S168" s="187"/>
      <c r="T168" s="187"/>
      <c r="AH168" s="145"/>
    </row>
    <row r="169" spans="1:34" s="1" customFormat="1">
      <c r="A169" s="155"/>
      <c r="B169" s="24" t="s">
        <v>24</v>
      </c>
      <c r="C169" s="157"/>
      <c r="D169" s="155"/>
      <c r="E169" s="161"/>
      <c r="F169" s="163"/>
      <c r="G169" s="77" t="s">
        <v>22</v>
      </c>
      <c r="H169" s="192"/>
      <c r="I169" s="193"/>
      <c r="J169" s="46"/>
      <c r="K169" s="46"/>
      <c r="L169" s="46"/>
      <c r="M169" s="46"/>
      <c r="N169" s="46"/>
      <c r="O169" s="46"/>
      <c r="P169" s="46"/>
      <c r="Q169" s="46"/>
      <c r="R169" s="46"/>
      <c r="S169" s="187"/>
      <c r="T169" s="46"/>
      <c r="AH169" s="145"/>
    </row>
    <row r="170" spans="1:34" s="1" customFormat="1">
      <c r="A170" s="164"/>
      <c r="B170" s="2"/>
      <c r="C170" s="78"/>
      <c r="D170" s="164"/>
      <c r="E170" s="161"/>
      <c r="F170" s="79"/>
      <c r="G170" s="80" t="s">
        <v>23</v>
      </c>
      <c r="H170" s="192"/>
      <c r="I170" s="209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48"/>
      <c r="AH170" s="145"/>
    </row>
    <row r="171" spans="1:34" s="1" customFormat="1">
      <c r="A171" s="21"/>
      <c r="B171" s="23" t="s">
        <v>9</v>
      </c>
      <c r="C171" s="157"/>
      <c r="D171" s="155"/>
      <c r="E171" s="66"/>
      <c r="F171" s="163"/>
      <c r="G171" s="81"/>
      <c r="H171" s="192"/>
      <c r="I171" s="209"/>
      <c r="J171" s="148">
        <f>SUM(J167:J170)</f>
        <v>2402.84</v>
      </c>
      <c r="K171" s="148">
        <f>SUM(K167:K170)</f>
        <v>2402.84</v>
      </c>
      <c r="L171" s="148">
        <f>SUM(L167:L170)</f>
        <v>0</v>
      </c>
      <c r="M171" s="148">
        <f>SUM(M167:M170)</f>
        <v>2402.84</v>
      </c>
      <c r="N171" s="148"/>
      <c r="O171" s="148">
        <f>SUM(O167:O170)</f>
        <v>0</v>
      </c>
      <c r="P171" s="148">
        <f>SUM(P167:P170)</f>
        <v>0</v>
      </c>
      <c r="Q171" s="148"/>
      <c r="R171" s="148">
        <f>SUM(R167:R170)</f>
        <v>0</v>
      </c>
      <c r="S171" s="148">
        <f>SUM(S167:S170)</f>
        <v>0</v>
      </c>
      <c r="T171" s="148">
        <f>SUM(T167:T170)</f>
        <v>2402.84</v>
      </c>
      <c r="AH171" s="145"/>
    </row>
    <row r="172" spans="1:34" s="1" customFormat="1" ht="15.75" customHeight="1">
      <c r="A172" s="155"/>
      <c r="B172" s="179" t="s">
        <v>76</v>
      </c>
      <c r="C172" s="86"/>
      <c r="D172" s="155"/>
      <c r="E172" s="161"/>
      <c r="F172" s="163"/>
      <c r="G172" s="81"/>
      <c r="H172" s="192">
        <v>2016493</v>
      </c>
      <c r="I172" s="184"/>
      <c r="J172" s="198"/>
      <c r="K172" s="198"/>
      <c r="L172" s="198"/>
      <c r="M172" s="198"/>
      <c r="N172" s="148"/>
      <c r="O172" s="148"/>
      <c r="P172" s="148"/>
      <c r="Q172" s="148"/>
      <c r="R172" s="148"/>
      <c r="S172" s="187"/>
      <c r="T172" s="198"/>
      <c r="AD172" s="109">
        <v>108.06</v>
      </c>
      <c r="AE172" s="119" t="s">
        <v>196</v>
      </c>
      <c r="AF172" s="108" t="s">
        <v>194</v>
      </c>
      <c r="AH172" s="145">
        <v>49.09</v>
      </c>
    </row>
    <row r="173" spans="1:34" s="1" customFormat="1" ht="15.75" customHeight="1">
      <c r="A173" s="155">
        <v>15</v>
      </c>
      <c r="B173" s="179" t="s">
        <v>85</v>
      </c>
      <c r="C173" s="86"/>
      <c r="D173" s="155"/>
      <c r="E173" s="161"/>
      <c r="F173" s="163"/>
      <c r="G173" s="81"/>
      <c r="H173" s="192"/>
      <c r="I173" s="184"/>
      <c r="J173" s="198"/>
      <c r="K173" s="198"/>
      <c r="L173" s="198"/>
      <c r="M173" s="198"/>
      <c r="N173" s="148"/>
      <c r="O173" s="148"/>
      <c r="P173" s="198"/>
      <c r="Q173" s="148"/>
      <c r="R173" s="148"/>
      <c r="S173" s="187"/>
      <c r="T173" s="198"/>
      <c r="AD173" s="109">
        <v>1100</v>
      </c>
      <c r="AE173" s="119" t="s">
        <v>195</v>
      </c>
      <c r="AF173" s="108" t="s">
        <v>194</v>
      </c>
      <c r="AH173" s="145"/>
    </row>
    <row r="174" spans="1:34" s="1" customFormat="1">
      <c r="A174" s="164"/>
      <c r="B174" s="52"/>
      <c r="C174" s="87"/>
      <c r="D174" s="164"/>
      <c r="E174" s="60"/>
      <c r="F174" s="79"/>
      <c r="G174" s="88" t="s">
        <v>21</v>
      </c>
      <c r="H174" s="192"/>
      <c r="I174" s="184"/>
      <c r="J174" s="198"/>
      <c r="K174" s="198"/>
      <c r="L174" s="148"/>
      <c r="M174" s="198"/>
      <c r="N174" s="148"/>
      <c r="O174" s="148"/>
      <c r="P174" s="148"/>
      <c r="Q174" s="148"/>
      <c r="R174" s="148"/>
      <c r="S174" s="187"/>
      <c r="T174" s="198"/>
      <c r="AD174" s="109">
        <v>990</v>
      </c>
      <c r="AE174" s="119" t="s">
        <v>192</v>
      </c>
      <c r="AF174" s="108" t="s">
        <v>191</v>
      </c>
      <c r="AH174" s="145"/>
    </row>
    <row r="175" spans="1:34" s="1" customFormat="1">
      <c r="A175" s="164"/>
      <c r="B175" s="178" t="s">
        <v>9</v>
      </c>
      <c r="C175" s="78"/>
      <c r="D175" s="164"/>
      <c r="E175" s="89"/>
      <c r="F175" s="79"/>
      <c r="G175" s="90"/>
      <c r="H175" s="189"/>
      <c r="I175" s="209"/>
      <c r="J175" s="148">
        <f>SUM(J172:J174)</f>
        <v>0</v>
      </c>
      <c r="K175" s="148">
        <f>SUM(K172:K174)</f>
        <v>0</v>
      </c>
      <c r="L175" s="148">
        <f>SUM(L172:L174)</f>
        <v>0</v>
      </c>
      <c r="M175" s="148">
        <f>SUM(M172:M174)</f>
        <v>0</v>
      </c>
      <c r="N175" s="148"/>
      <c r="O175" s="148">
        <f>SUM(O172:O174)</f>
        <v>0</v>
      </c>
      <c r="P175" s="148">
        <f>SUM(P172:P174)</f>
        <v>0</v>
      </c>
      <c r="Q175" s="148"/>
      <c r="R175" s="148">
        <f>SUM(R172:R174)</f>
        <v>0</v>
      </c>
      <c r="S175" s="148">
        <f>SUM(S172:S174)</f>
        <v>0</v>
      </c>
      <c r="T175" s="148">
        <f>SUM(T172:T174)</f>
        <v>0</v>
      </c>
      <c r="AH175" s="145">
        <v>49.09</v>
      </c>
    </row>
    <row r="176" spans="1:34" s="1" customFormat="1" ht="16.5" customHeight="1">
      <c r="A176" s="158"/>
      <c r="B176" s="178"/>
      <c r="C176" s="82"/>
      <c r="D176" s="158"/>
      <c r="E176" s="160" t="s">
        <v>18</v>
      </c>
      <c r="F176" s="162"/>
      <c r="G176" s="83" t="s">
        <v>20</v>
      </c>
      <c r="H176" s="189">
        <v>2611</v>
      </c>
      <c r="I176" s="184">
        <v>43277</v>
      </c>
      <c r="J176" s="187">
        <v>4940.04</v>
      </c>
      <c r="K176" s="187">
        <v>4940.04</v>
      </c>
      <c r="L176" s="187"/>
      <c r="M176" s="187">
        <v>4940.04</v>
      </c>
      <c r="N176" s="187"/>
      <c r="O176" s="187"/>
      <c r="P176" s="187"/>
      <c r="Q176" s="187"/>
      <c r="R176" s="187"/>
      <c r="S176" s="187">
        <f t="shared" ref="S176" si="35">J176-O176-P176-T176</f>
        <v>0</v>
      </c>
      <c r="T176" s="187">
        <v>4940.04</v>
      </c>
      <c r="U176" s="111" t="s">
        <v>113</v>
      </c>
      <c r="V176" s="108" t="s">
        <v>114</v>
      </c>
      <c r="AD176" s="109">
        <v>5954.94</v>
      </c>
      <c r="AE176" s="119" t="s">
        <v>185</v>
      </c>
      <c r="AF176" s="108" t="s">
        <v>184</v>
      </c>
      <c r="AH176" s="145"/>
    </row>
    <row r="177" spans="1:34" s="1" customFormat="1">
      <c r="A177" s="155">
        <v>16</v>
      </c>
      <c r="B177" s="179" t="s">
        <v>230</v>
      </c>
      <c r="C177" s="84" t="s">
        <v>11</v>
      </c>
      <c r="D177" s="85">
        <v>639</v>
      </c>
      <c r="E177" s="161"/>
      <c r="F177" s="84" t="s">
        <v>11</v>
      </c>
      <c r="G177" s="81" t="s">
        <v>19</v>
      </c>
      <c r="H177" s="189"/>
      <c r="I177" s="184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AH177" s="145"/>
    </row>
    <row r="178" spans="1:34" s="1" customFormat="1">
      <c r="A178" s="155"/>
      <c r="B178" s="179"/>
      <c r="C178" s="86"/>
      <c r="D178" s="155"/>
      <c r="E178" s="161"/>
      <c r="F178" s="163"/>
      <c r="G178" s="81" t="s">
        <v>17</v>
      </c>
      <c r="H178" s="194"/>
      <c r="I178" s="184"/>
      <c r="J178" s="198"/>
      <c r="K178" s="198"/>
      <c r="L178" s="198"/>
      <c r="M178" s="148"/>
      <c r="N178" s="148"/>
      <c r="O178" s="148"/>
      <c r="P178" s="148"/>
      <c r="Q178" s="148"/>
      <c r="R178" s="148"/>
      <c r="S178" s="187"/>
      <c r="T178" s="148"/>
      <c r="AH178" s="145"/>
    </row>
    <row r="179" spans="1:34" s="1" customFormat="1">
      <c r="A179" s="164"/>
      <c r="B179" s="23" t="s">
        <v>9</v>
      </c>
      <c r="C179" s="78"/>
      <c r="D179" s="164"/>
      <c r="E179" s="89"/>
      <c r="F179" s="79"/>
      <c r="G179" s="90"/>
      <c r="H179" s="189"/>
      <c r="I179" s="209"/>
      <c r="J179" s="148">
        <f>SUM(J176:J178)</f>
        <v>4940.04</v>
      </c>
      <c r="K179" s="148">
        <f>SUM(K176:K178)</f>
        <v>4940.04</v>
      </c>
      <c r="L179" s="148">
        <f>SUM(L176:L178)</f>
        <v>0</v>
      </c>
      <c r="M179" s="148">
        <f>SUM(M176:M178)</f>
        <v>4940.04</v>
      </c>
      <c r="N179" s="148"/>
      <c r="O179" s="148">
        <f>SUM(O176:O178)</f>
        <v>0</v>
      </c>
      <c r="P179" s="148">
        <f>SUM(P176:P178)</f>
        <v>0</v>
      </c>
      <c r="Q179" s="148"/>
      <c r="R179" s="148">
        <f>SUM(R176:R178)</f>
        <v>0</v>
      </c>
      <c r="S179" s="148">
        <f>SUM(S176:S178)</f>
        <v>0</v>
      </c>
      <c r="T179" s="148">
        <f>SUM(T176:T178)</f>
        <v>4940.04</v>
      </c>
      <c r="AH179" s="145"/>
    </row>
    <row r="180" spans="1:34" s="1" customFormat="1" hidden="1">
      <c r="A180" s="159"/>
      <c r="B180" s="178"/>
      <c r="C180" s="176"/>
      <c r="D180" s="159"/>
      <c r="E180" s="171"/>
      <c r="F180" s="91"/>
      <c r="G180" s="81"/>
      <c r="H180" s="189"/>
      <c r="I180" s="184"/>
      <c r="J180" s="198"/>
      <c r="K180" s="198"/>
      <c r="L180" s="198"/>
      <c r="M180" s="198"/>
      <c r="N180" s="148"/>
      <c r="O180" s="148"/>
      <c r="P180" s="148"/>
      <c r="Q180" s="148"/>
      <c r="R180" s="148"/>
      <c r="S180" s="187"/>
      <c r="T180" s="198"/>
      <c r="U180" s="109">
        <v>3974.08</v>
      </c>
      <c r="V180" s="108" t="s">
        <v>178</v>
      </c>
      <c r="W180" s="108" t="s">
        <v>99</v>
      </c>
      <c r="AH180" s="145"/>
    </row>
    <row r="181" spans="1:34" s="1" customFormat="1" ht="14.25" hidden="1" customHeight="1">
      <c r="A181" s="159"/>
      <c r="B181" s="179" t="s">
        <v>81</v>
      </c>
      <c r="C181" s="176"/>
      <c r="D181" s="159"/>
      <c r="E181" s="171"/>
      <c r="F181" s="91"/>
      <c r="G181" s="81"/>
      <c r="H181" s="189"/>
      <c r="I181" s="210"/>
      <c r="J181" s="198"/>
      <c r="K181" s="198"/>
      <c r="L181" s="198"/>
      <c r="M181" s="198"/>
      <c r="N181" s="148"/>
      <c r="O181" s="148"/>
      <c r="P181" s="148"/>
      <c r="Q181" s="148"/>
      <c r="R181" s="148"/>
      <c r="S181" s="187"/>
      <c r="T181" s="198"/>
      <c r="AH181" s="145"/>
    </row>
    <row r="182" spans="1:34" s="1" customFormat="1" hidden="1">
      <c r="A182" s="159">
        <v>16</v>
      </c>
      <c r="B182" s="179" t="s">
        <v>82</v>
      </c>
      <c r="C182" s="176"/>
      <c r="D182" s="159"/>
      <c r="E182" s="171"/>
      <c r="F182" s="91"/>
      <c r="G182" s="81"/>
      <c r="H182" s="189"/>
      <c r="I182" s="209"/>
      <c r="J182" s="148"/>
      <c r="K182" s="148"/>
      <c r="L182" s="148"/>
      <c r="M182" s="148"/>
      <c r="N182" s="148"/>
      <c r="O182" s="148"/>
      <c r="P182" s="148"/>
      <c r="Q182" s="148"/>
      <c r="R182" s="148"/>
      <c r="S182" s="187"/>
      <c r="T182" s="148"/>
      <c r="AH182" s="145"/>
    </row>
    <row r="183" spans="1:34" s="1" customFormat="1" hidden="1">
      <c r="A183" s="159"/>
      <c r="B183" s="179"/>
      <c r="C183" s="176"/>
      <c r="D183" s="159"/>
      <c r="E183" s="171"/>
      <c r="F183" s="91"/>
      <c r="G183" s="81"/>
      <c r="H183" s="189"/>
      <c r="I183" s="209"/>
      <c r="J183" s="148"/>
      <c r="K183" s="148"/>
      <c r="L183" s="148"/>
      <c r="M183" s="148"/>
      <c r="N183" s="148"/>
      <c r="O183" s="148"/>
      <c r="P183" s="148"/>
      <c r="Q183" s="148"/>
      <c r="R183" s="148"/>
      <c r="S183" s="187"/>
      <c r="T183" s="148"/>
      <c r="AH183" s="145"/>
    </row>
    <row r="184" spans="1:34" s="1" customFormat="1" hidden="1">
      <c r="A184" s="158"/>
      <c r="B184" s="23" t="s">
        <v>9</v>
      </c>
      <c r="C184" s="176"/>
      <c r="D184" s="159"/>
      <c r="E184" s="171"/>
      <c r="F184" s="91"/>
      <c r="G184" s="81"/>
      <c r="H184" s="189"/>
      <c r="I184" s="209"/>
      <c r="J184" s="148">
        <f>SUM(J180:J183)</f>
        <v>0</v>
      </c>
      <c r="K184" s="148">
        <f t="shared" ref="K184:T184" si="36">SUM(K180:K183)</f>
        <v>0</v>
      </c>
      <c r="L184" s="148">
        <f>SUM(L180:L183)</f>
        <v>0</v>
      </c>
      <c r="M184" s="148">
        <f>SUM(M180:M183)</f>
        <v>0</v>
      </c>
      <c r="N184" s="148"/>
      <c r="O184" s="148">
        <f t="shared" si="36"/>
        <v>0</v>
      </c>
      <c r="P184" s="148">
        <f t="shared" si="36"/>
        <v>0</v>
      </c>
      <c r="Q184" s="148"/>
      <c r="R184" s="148">
        <f t="shared" si="36"/>
        <v>0</v>
      </c>
      <c r="S184" s="148">
        <f t="shared" si="36"/>
        <v>0</v>
      </c>
      <c r="T184" s="148">
        <f t="shared" si="36"/>
        <v>0</v>
      </c>
      <c r="AH184" s="145"/>
    </row>
    <row r="185" spans="1:34" s="1" customFormat="1" hidden="1">
      <c r="A185" s="155"/>
      <c r="B185" s="125" t="s">
        <v>91</v>
      </c>
      <c r="C185" s="183"/>
      <c r="D185" s="159"/>
      <c r="E185" s="168"/>
      <c r="F185" s="92"/>
      <c r="G185" s="169" t="s">
        <v>15</v>
      </c>
      <c r="H185" s="189"/>
      <c r="I185" s="184"/>
      <c r="J185" s="187"/>
      <c r="K185" s="187"/>
      <c r="L185" s="187"/>
      <c r="M185" s="187"/>
      <c r="N185" s="187"/>
      <c r="O185" s="46"/>
      <c r="P185" s="46"/>
      <c r="Q185" s="148"/>
      <c r="R185" s="148"/>
      <c r="S185" s="187"/>
      <c r="T185" s="187">
        <v>0</v>
      </c>
      <c r="U185" s="110">
        <v>1946.54</v>
      </c>
      <c r="V185" s="111" t="s">
        <v>177</v>
      </c>
      <c r="W185" s="108" t="s">
        <v>129</v>
      </c>
      <c r="AH185" s="145"/>
    </row>
    <row r="186" spans="1:34" s="1" customFormat="1" ht="15.75" hidden="1" customHeight="1">
      <c r="A186" s="155">
        <v>17</v>
      </c>
      <c r="B186" s="125" t="s">
        <v>92</v>
      </c>
      <c r="C186" s="93" t="s">
        <v>11</v>
      </c>
      <c r="D186" s="159"/>
      <c r="E186" s="171" t="s">
        <v>12</v>
      </c>
      <c r="F186" s="94" t="s">
        <v>11</v>
      </c>
      <c r="G186" s="169" t="s">
        <v>14</v>
      </c>
      <c r="H186" s="189"/>
      <c r="I186" s="184"/>
      <c r="J186" s="187"/>
      <c r="K186" s="187"/>
      <c r="L186" s="187"/>
      <c r="M186" s="187"/>
      <c r="N186" s="187"/>
      <c r="O186" s="46"/>
      <c r="P186" s="46"/>
      <c r="Q186" s="148"/>
      <c r="R186" s="148"/>
      <c r="S186" s="187"/>
      <c r="T186" s="187"/>
      <c r="AH186" s="145"/>
    </row>
    <row r="187" spans="1:34" s="1" customFormat="1" ht="15.75" hidden="1" customHeight="1">
      <c r="A187" s="155"/>
      <c r="B187" s="125"/>
      <c r="C187" s="94"/>
      <c r="D187" s="159"/>
      <c r="E187" s="171"/>
      <c r="F187" s="94"/>
      <c r="G187" s="169"/>
      <c r="H187" s="189"/>
      <c r="I187" s="211"/>
      <c r="J187" s="200"/>
      <c r="K187" s="200"/>
      <c r="L187" s="200"/>
      <c r="M187" s="200"/>
      <c r="N187" s="200"/>
      <c r="O187" s="148"/>
      <c r="P187" s="148"/>
      <c r="Q187" s="148"/>
      <c r="R187" s="148"/>
      <c r="S187" s="187"/>
      <c r="T187" s="187"/>
      <c r="AH187" s="145"/>
    </row>
    <row r="188" spans="1:34" s="1" customFormat="1" hidden="1">
      <c r="A188" s="158"/>
      <c r="B188" s="178" t="s">
        <v>9</v>
      </c>
      <c r="C188" s="62"/>
      <c r="D188" s="95"/>
      <c r="E188" s="66"/>
      <c r="F188" s="96"/>
      <c r="G188" s="97" t="s">
        <v>13</v>
      </c>
      <c r="H188" s="189"/>
      <c r="I188" s="209"/>
      <c r="J188" s="148">
        <f>SUM(J185:J187)</f>
        <v>0</v>
      </c>
      <c r="K188" s="148">
        <f>SUM(K185:K187)</f>
        <v>0</v>
      </c>
      <c r="L188" s="148">
        <f>SUM(L185:L187)</f>
        <v>0</v>
      </c>
      <c r="M188" s="148">
        <f>SUM(M185:M187)</f>
        <v>0</v>
      </c>
      <c r="N188" s="148"/>
      <c r="O188" s="148">
        <f>SUM(O185:O187)</f>
        <v>0</v>
      </c>
      <c r="P188" s="148">
        <f>SUM(P185:P187)</f>
        <v>0</v>
      </c>
      <c r="Q188" s="148"/>
      <c r="R188" s="148">
        <f>SUM(R185:R187)</f>
        <v>0</v>
      </c>
      <c r="S188" s="148">
        <f>SUM(S185:S187)</f>
        <v>0</v>
      </c>
      <c r="T188" s="148">
        <f>SUM(T185:T187)</f>
        <v>0</v>
      </c>
      <c r="AH188" s="145"/>
    </row>
    <row r="189" spans="1:34" s="1" customFormat="1">
      <c r="A189" s="158"/>
      <c r="B189" s="22"/>
      <c r="C189" s="98"/>
      <c r="D189" s="51"/>
      <c r="E189" s="89"/>
      <c r="F189" s="99"/>
      <c r="G189" s="97"/>
      <c r="H189" s="189">
        <v>2018039</v>
      </c>
      <c r="I189" s="184">
        <v>43255</v>
      </c>
      <c r="J189" s="198">
        <v>317.94</v>
      </c>
      <c r="K189" s="198">
        <v>317.94</v>
      </c>
      <c r="L189" s="198"/>
      <c r="M189" s="198">
        <v>317.94</v>
      </c>
      <c r="N189" s="198"/>
      <c r="O189" s="198"/>
      <c r="P189" s="198"/>
      <c r="Q189" s="198"/>
      <c r="R189" s="198"/>
      <c r="S189" s="187">
        <f>J189-O189-P189-T189</f>
        <v>0</v>
      </c>
      <c r="T189" s="198">
        <v>317.94</v>
      </c>
      <c r="U189" s="110">
        <v>759.24</v>
      </c>
      <c r="V189" s="108" t="s">
        <v>176</v>
      </c>
      <c r="W189" s="108" t="s">
        <v>135</v>
      </c>
      <c r="AH189" s="145"/>
    </row>
    <row r="190" spans="1:34" s="1" customFormat="1">
      <c r="A190" s="155">
        <v>17</v>
      </c>
      <c r="B190" s="125" t="s">
        <v>93</v>
      </c>
      <c r="C190" s="98"/>
      <c r="D190" s="51"/>
      <c r="E190" s="89"/>
      <c r="F190" s="99"/>
      <c r="G190" s="97"/>
      <c r="H190" s="189">
        <v>2018040</v>
      </c>
      <c r="I190" s="184">
        <v>43255</v>
      </c>
      <c r="J190" s="198">
        <v>491.42</v>
      </c>
      <c r="K190" s="198">
        <v>491.42</v>
      </c>
      <c r="L190" s="148"/>
      <c r="M190" s="198">
        <v>491.42</v>
      </c>
      <c r="N190" s="148"/>
      <c r="O190" s="148"/>
      <c r="P190" s="148"/>
      <c r="Q190" s="148"/>
      <c r="R190" s="148"/>
      <c r="S190" s="187">
        <f>J190-O190-P190-T190</f>
        <v>491.42</v>
      </c>
      <c r="T190" s="198">
        <v>0</v>
      </c>
      <c r="AH190" s="145"/>
    </row>
    <row r="191" spans="1:34" s="1" customFormat="1">
      <c r="A191" s="155"/>
      <c r="B191" s="125"/>
      <c r="C191" s="98"/>
      <c r="D191" s="51"/>
      <c r="E191" s="89"/>
      <c r="F191" s="99"/>
      <c r="G191" s="97"/>
      <c r="H191" s="189"/>
      <c r="I191" s="210"/>
      <c r="J191" s="198"/>
      <c r="K191" s="198"/>
      <c r="L191" s="198"/>
      <c r="M191" s="198"/>
      <c r="N191" s="198"/>
      <c r="O191" s="198"/>
      <c r="P191" s="198"/>
      <c r="Q191" s="198"/>
      <c r="R191" s="198"/>
      <c r="S191" s="187"/>
      <c r="T191" s="198"/>
      <c r="AH191" s="145"/>
    </row>
    <row r="192" spans="1:34" s="1" customFormat="1">
      <c r="A192" s="155"/>
      <c r="B192" s="35"/>
      <c r="C192" s="98"/>
      <c r="D192" s="51"/>
      <c r="E192" s="89"/>
      <c r="F192" s="99"/>
      <c r="G192" s="97"/>
      <c r="H192" s="189"/>
      <c r="I192" s="209"/>
      <c r="J192" s="148"/>
      <c r="K192" s="148"/>
      <c r="L192" s="148"/>
      <c r="M192" s="148"/>
      <c r="N192" s="148"/>
      <c r="O192" s="148"/>
      <c r="P192" s="148"/>
      <c r="Q192" s="148"/>
      <c r="R192" s="148"/>
      <c r="S192" s="187"/>
      <c r="T192" s="148"/>
      <c r="AH192" s="145"/>
    </row>
    <row r="193" spans="1:34" s="1" customFormat="1">
      <c r="A193" s="21"/>
      <c r="B193" s="23" t="s">
        <v>9</v>
      </c>
      <c r="C193" s="98"/>
      <c r="D193" s="51"/>
      <c r="E193" s="89"/>
      <c r="F193" s="99"/>
      <c r="G193" s="97"/>
      <c r="H193" s="189"/>
      <c r="I193" s="209"/>
      <c r="J193" s="148">
        <f t="shared" ref="J193:T193" si="37">SUM(J189:J192)</f>
        <v>809.36</v>
      </c>
      <c r="K193" s="148">
        <f t="shared" si="37"/>
        <v>809.36</v>
      </c>
      <c r="L193" s="148">
        <f t="shared" si="37"/>
        <v>0</v>
      </c>
      <c r="M193" s="148">
        <f>SUM(M189:M192)</f>
        <v>809.36</v>
      </c>
      <c r="N193" s="198"/>
      <c r="O193" s="198">
        <f t="shared" si="37"/>
        <v>0</v>
      </c>
      <c r="P193" s="198">
        <f t="shared" si="37"/>
        <v>0</v>
      </c>
      <c r="Q193" s="198"/>
      <c r="R193" s="198">
        <f t="shared" si="37"/>
        <v>0</v>
      </c>
      <c r="S193" s="148">
        <f>SUM(S189:S192)</f>
        <v>491.42</v>
      </c>
      <c r="T193" s="148">
        <f t="shared" si="37"/>
        <v>317.94</v>
      </c>
      <c r="AH193" s="145"/>
    </row>
    <row r="194" spans="1:34" s="1" customFormat="1">
      <c r="A194" s="155"/>
      <c r="B194" s="178"/>
      <c r="C194" s="98"/>
      <c r="D194" s="51"/>
      <c r="E194" s="89"/>
      <c r="F194" s="99"/>
      <c r="G194" s="97"/>
      <c r="H194" s="207" t="s">
        <v>232</v>
      </c>
      <c r="I194" s="184">
        <v>43280</v>
      </c>
      <c r="J194" s="198">
        <v>1104.44</v>
      </c>
      <c r="K194" s="198">
        <v>1104.44</v>
      </c>
      <c r="L194" s="198"/>
      <c r="M194" s="198">
        <v>1104.44</v>
      </c>
      <c r="N194" s="148"/>
      <c r="O194" s="148"/>
      <c r="P194" s="148"/>
      <c r="Q194" s="148"/>
      <c r="R194" s="148"/>
      <c r="S194" s="187">
        <f>J194-O194-P194-T194</f>
        <v>0</v>
      </c>
      <c r="T194" s="198">
        <v>1104.44</v>
      </c>
      <c r="U194" s="109">
        <v>635.88</v>
      </c>
      <c r="V194" s="108" t="s">
        <v>159</v>
      </c>
      <c r="W194" s="108" t="s">
        <v>99</v>
      </c>
      <c r="AH194" s="145"/>
    </row>
    <row r="195" spans="1:34" s="1" customFormat="1" ht="15" customHeight="1">
      <c r="A195" s="155">
        <v>18</v>
      </c>
      <c r="B195" s="179" t="s">
        <v>231</v>
      </c>
      <c r="C195" s="98"/>
      <c r="D195" s="51"/>
      <c r="E195" s="89"/>
      <c r="F195" s="99"/>
      <c r="G195" s="97"/>
      <c r="H195" s="207"/>
      <c r="I195" s="210"/>
      <c r="J195" s="198"/>
      <c r="K195" s="198"/>
      <c r="L195" s="198"/>
      <c r="M195" s="198"/>
      <c r="N195" s="154"/>
      <c r="O195" s="154"/>
      <c r="P195" s="154"/>
      <c r="Q195" s="154"/>
      <c r="R195" s="154"/>
      <c r="S195" s="187"/>
      <c r="T195" s="198"/>
      <c r="AH195" s="145"/>
    </row>
    <row r="196" spans="1:34" s="1" customFormat="1">
      <c r="A196" s="155"/>
      <c r="B196" s="179"/>
      <c r="C196" s="98"/>
      <c r="D196" s="51"/>
      <c r="E196" s="89"/>
      <c r="F196" s="99"/>
      <c r="G196" s="97"/>
      <c r="H196" s="207"/>
      <c r="I196" s="184"/>
      <c r="J196" s="197"/>
      <c r="K196" s="197"/>
      <c r="L196" s="197"/>
      <c r="M196" s="46"/>
      <c r="N196" s="46"/>
      <c r="O196" s="46"/>
      <c r="P196" s="46"/>
      <c r="Q196" s="46"/>
      <c r="R196" s="46"/>
      <c r="S196" s="187"/>
      <c r="T196" s="197"/>
      <c r="AH196" s="145"/>
    </row>
    <row r="197" spans="1:34" s="1" customFormat="1" ht="13.5" customHeight="1">
      <c r="A197" s="164"/>
      <c r="B197" s="179"/>
      <c r="C197" s="98"/>
      <c r="D197" s="51"/>
      <c r="E197" s="89"/>
      <c r="F197" s="99"/>
      <c r="G197" s="97"/>
      <c r="H197" s="189"/>
      <c r="I197" s="209"/>
      <c r="J197" s="148"/>
      <c r="K197" s="148"/>
      <c r="L197" s="148"/>
      <c r="M197" s="148"/>
      <c r="N197" s="148"/>
      <c r="O197" s="148"/>
      <c r="P197" s="148"/>
      <c r="Q197" s="148"/>
      <c r="R197" s="148"/>
      <c r="S197" s="187">
        <f>J197-O197-P197</f>
        <v>0</v>
      </c>
      <c r="T197" s="148"/>
      <c r="AH197" s="145"/>
    </row>
    <row r="198" spans="1:34" s="1" customFormat="1">
      <c r="A198" s="21"/>
      <c r="B198" s="23" t="s">
        <v>9</v>
      </c>
      <c r="C198" s="98"/>
      <c r="D198" s="51"/>
      <c r="E198" s="89"/>
      <c r="F198" s="99"/>
      <c r="G198" s="97"/>
      <c r="H198" s="189"/>
      <c r="I198" s="209"/>
      <c r="J198" s="148">
        <f>SUM(J194:J197)</f>
        <v>1104.44</v>
      </c>
      <c r="K198" s="148">
        <f>SUM(K194:K197)</f>
        <v>1104.44</v>
      </c>
      <c r="L198" s="148">
        <f>SUM(L194:L197)</f>
        <v>0</v>
      </c>
      <c r="M198" s="148">
        <f>SUM(M194:M197)</f>
        <v>1104.44</v>
      </c>
      <c r="N198" s="148"/>
      <c r="O198" s="148">
        <f>SUM(O194:O197)</f>
        <v>0</v>
      </c>
      <c r="P198" s="148">
        <f>SUM(P194:P197)</f>
        <v>0</v>
      </c>
      <c r="Q198" s="148"/>
      <c r="R198" s="148">
        <f>SUM(R194:R197)</f>
        <v>0</v>
      </c>
      <c r="S198" s="148">
        <f>SUM(S194:S197)</f>
        <v>0</v>
      </c>
      <c r="T198" s="148">
        <f>SUM(T194:T197)</f>
        <v>1104.44</v>
      </c>
      <c r="AH198" s="145"/>
    </row>
    <row r="199" spans="1:34" s="1" customFormat="1">
      <c r="A199" s="155"/>
      <c r="B199" s="179"/>
      <c r="C199" s="98"/>
      <c r="D199" s="51"/>
      <c r="E199" s="89"/>
      <c r="F199" s="99"/>
      <c r="G199" s="97"/>
      <c r="H199" s="152">
        <v>8960187253</v>
      </c>
      <c r="I199" s="184">
        <v>43220</v>
      </c>
      <c r="J199" s="152">
        <v>946.25</v>
      </c>
      <c r="K199" s="152">
        <v>946.25</v>
      </c>
      <c r="L199" s="152">
        <v>946.25</v>
      </c>
      <c r="M199" s="152"/>
      <c r="N199" s="152"/>
      <c r="O199" s="152"/>
      <c r="P199" s="152"/>
      <c r="Q199" s="152"/>
      <c r="R199" s="152"/>
      <c r="S199" s="187">
        <f>J199-O199-P199-T199</f>
        <v>946.25</v>
      </c>
      <c r="T199" s="152">
        <v>0</v>
      </c>
      <c r="AH199" s="145"/>
    </row>
    <row r="200" spans="1:34" s="1" customFormat="1">
      <c r="A200" s="155">
        <v>19</v>
      </c>
      <c r="B200" s="179" t="s">
        <v>78</v>
      </c>
      <c r="C200" s="98"/>
      <c r="D200" s="51"/>
      <c r="E200" s="89"/>
      <c r="F200" s="99"/>
      <c r="G200" s="97"/>
      <c r="H200" s="152">
        <v>8960191469</v>
      </c>
      <c r="I200" s="184">
        <v>43251</v>
      </c>
      <c r="J200" s="152">
        <v>946.25</v>
      </c>
      <c r="K200" s="152">
        <v>946.25</v>
      </c>
      <c r="L200" s="152">
        <v>946.25</v>
      </c>
      <c r="M200" s="152"/>
      <c r="N200" s="152"/>
      <c r="O200" s="152"/>
      <c r="P200" s="152"/>
      <c r="Q200" s="152"/>
      <c r="R200" s="152"/>
      <c r="S200" s="187">
        <f>J200-O200-P200-T200</f>
        <v>946.25</v>
      </c>
      <c r="T200" s="152">
        <v>0</v>
      </c>
      <c r="AH200" s="145"/>
    </row>
    <row r="201" spans="1:34" s="1" customFormat="1">
      <c r="A201" s="155"/>
      <c r="B201" s="179" t="s">
        <v>79</v>
      </c>
      <c r="C201" s="98"/>
      <c r="D201" s="51"/>
      <c r="E201" s="89"/>
      <c r="F201" s="99"/>
      <c r="G201" s="97"/>
      <c r="H201" s="152">
        <v>8960195576</v>
      </c>
      <c r="I201" s="184">
        <v>43280</v>
      </c>
      <c r="J201" s="186">
        <v>4920.5</v>
      </c>
      <c r="K201" s="186">
        <v>4920.5</v>
      </c>
      <c r="L201" s="152"/>
      <c r="M201" s="186">
        <v>4920.5</v>
      </c>
      <c r="N201" s="152"/>
      <c r="O201" s="152"/>
      <c r="P201" s="152"/>
      <c r="Q201" s="152"/>
      <c r="R201" s="152"/>
      <c r="S201" s="187">
        <f>J201-O201-P201-T201</f>
        <v>0</v>
      </c>
      <c r="T201" s="186">
        <v>4920.5</v>
      </c>
      <c r="AH201" s="145"/>
    </row>
    <row r="202" spans="1:34" s="1" customFormat="1">
      <c r="A202" s="155"/>
      <c r="B202" s="179"/>
      <c r="C202" s="98"/>
      <c r="D202" s="51"/>
      <c r="E202" s="89"/>
      <c r="F202" s="99"/>
      <c r="G202" s="97"/>
      <c r="H202" s="152">
        <v>8960195561</v>
      </c>
      <c r="I202" s="184">
        <v>43280</v>
      </c>
      <c r="J202" s="152">
        <v>88.33</v>
      </c>
      <c r="K202" s="152">
        <v>88.33</v>
      </c>
      <c r="L202" s="152"/>
      <c r="M202" s="152">
        <v>88.33</v>
      </c>
      <c r="N202" s="152"/>
      <c r="O202" s="152"/>
      <c r="P202" s="152"/>
      <c r="Q202" s="152"/>
      <c r="R202" s="152"/>
      <c r="S202" s="187">
        <f>J202-O202-P202-T202</f>
        <v>0</v>
      </c>
      <c r="T202" s="152">
        <v>88.33</v>
      </c>
      <c r="U202" s="110">
        <v>5109.75</v>
      </c>
      <c r="V202" s="108" t="s">
        <v>147</v>
      </c>
      <c r="W202" s="108" t="s">
        <v>129</v>
      </c>
      <c r="AH202" s="145"/>
    </row>
    <row r="203" spans="1:34" s="1" customFormat="1">
      <c r="A203" s="155"/>
      <c r="B203" s="179"/>
      <c r="C203" s="98"/>
      <c r="D203" s="51"/>
      <c r="E203" s="89"/>
      <c r="F203" s="99"/>
      <c r="G203" s="97"/>
      <c r="H203" s="152"/>
      <c r="I203" s="184"/>
      <c r="J203" s="152"/>
      <c r="K203" s="152"/>
      <c r="L203" s="152"/>
      <c r="M203" s="152"/>
      <c r="N203" s="152"/>
      <c r="O203" s="152"/>
      <c r="P203" s="152"/>
      <c r="Q203" s="152"/>
      <c r="R203" s="152"/>
      <c r="S203" s="187"/>
      <c r="T203" s="198"/>
      <c r="AH203" s="145"/>
    </row>
    <row r="204" spans="1:34" s="1" customFormat="1">
      <c r="A204" s="21"/>
      <c r="B204" s="178" t="s">
        <v>9</v>
      </c>
      <c r="C204" s="58"/>
      <c r="D204" s="51"/>
      <c r="E204" s="89"/>
      <c r="F204" s="99"/>
      <c r="G204" s="97"/>
      <c r="H204" s="189"/>
      <c r="I204" s="209"/>
      <c r="J204" s="148">
        <f t="shared" ref="J204:T204" si="38">SUM(J199:J203)</f>
        <v>6901.33</v>
      </c>
      <c r="K204" s="148">
        <f t="shared" si="38"/>
        <v>6901.33</v>
      </c>
      <c r="L204" s="148">
        <f t="shared" si="38"/>
        <v>1892.5</v>
      </c>
      <c r="M204" s="148">
        <f t="shared" si="38"/>
        <v>5008.83</v>
      </c>
      <c r="N204" s="148">
        <f t="shared" si="38"/>
        <v>0</v>
      </c>
      <c r="O204" s="148">
        <f t="shared" si="38"/>
        <v>0</v>
      </c>
      <c r="P204" s="148">
        <f t="shared" si="38"/>
        <v>0</v>
      </c>
      <c r="Q204" s="148">
        <f t="shared" si="38"/>
        <v>0</v>
      </c>
      <c r="R204" s="148">
        <f t="shared" si="38"/>
        <v>0</v>
      </c>
      <c r="S204" s="148">
        <f t="shared" si="38"/>
        <v>1892.5</v>
      </c>
      <c r="T204" s="148">
        <f t="shared" si="38"/>
        <v>5008.83</v>
      </c>
      <c r="AH204" s="145"/>
    </row>
    <row r="205" spans="1:34" s="1" customFormat="1">
      <c r="A205" s="41"/>
      <c r="B205" s="178" t="s">
        <v>88</v>
      </c>
      <c r="C205" s="98"/>
      <c r="D205" s="51"/>
      <c r="E205" s="89"/>
      <c r="F205" s="99"/>
      <c r="G205" s="97"/>
      <c r="H205" s="189">
        <v>56</v>
      </c>
      <c r="I205" s="184">
        <v>43280</v>
      </c>
      <c r="J205" s="198">
        <v>409.44</v>
      </c>
      <c r="K205" s="198">
        <v>409.44</v>
      </c>
      <c r="L205" s="198"/>
      <c r="M205" s="198">
        <v>409.44</v>
      </c>
      <c r="N205" s="198"/>
      <c r="O205" s="198"/>
      <c r="P205" s="198"/>
      <c r="Q205" s="198"/>
      <c r="R205" s="198"/>
      <c r="S205" s="187">
        <f>J205-O205-P205-T205</f>
        <v>0</v>
      </c>
      <c r="T205" s="198">
        <v>409.44</v>
      </c>
      <c r="AH205" s="145"/>
    </row>
    <row r="206" spans="1:34" s="1" customFormat="1">
      <c r="A206" s="159">
        <v>20</v>
      </c>
      <c r="B206" s="179" t="s">
        <v>89</v>
      </c>
      <c r="C206" s="98"/>
      <c r="D206" s="51"/>
      <c r="E206" s="89"/>
      <c r="F206" s="99"/>
      <c r="G206" s="97"/>
      <c r="H206" s="189"/>
      <c r="I206" s="209"/>
      <c r="J206" s="198"/>
      <c r="K206" s="198"/>
      <c r="L206" s="198"/>
      <c r="M206" s="198"/>
      <c r="N206" s="198"/>
      <c r="O206" s="198"/>
      <c r="P206" s="198"/>
      <c r="Q206" s="198"/>
      <c r="R206" s="198"/>
      <c r="S206" s="187">
        <f>J206-O206-P206-T206</f>
        <v>0</v>
      </c>
      <c r="T206" s="148"/>
      <c r="AH206" s="145"/>
    </row>
    <row r="207" spans="1:34" s="1" customFormat="1">
      <c r="A207" s="51"/>
      <c r="B207" s="52"/>
      <c r="C207" s="98"/>
      <c r="D207" s="51"/>
      <c r="E207" s="89"/>
      <c r="F207" s="99"/>
      <c r="G207" s="97"/>
      <c r="H207" s="189"/>
      <c r="I207" s="209"/>
      <c r="J207" s="198"/>
      <c r="K207" s="198"/>
      <c r="L207" s="198"/>
      <c r="M207" s="198"/>
      <c r="N207" s="198"/>
      <c r="O207" s="198"/>
      <c r="P207" s="198"/>
      <c r="Q207" s="198"/>
      <c r="R207" s="198"/>
      <c r="S207" s="187">
        <f>J207-O207-P207-T207</f>
        <v>0</v>
      </c>
      <c r="T207" s="148"/>
      <c r="AH207" s="145"/>
    </row>
    <row r="208" spans="1:34" s="1" customFormat="1">
      <c r="A208" s="155"/>
      <c r="B208" s="178" t="s">
        <v>9</v>
      </c>
      <c r="C208" s="58"/>
      <c r="D208" s="51"/>
      <c r="E208" s="89"/>
      <c r="F208" s="99"/>
      <c r="G208" s="97"/>
      <c r="H208" s="189"/>
      <c r="I208" s="209"/>
      <c r="J208" s="148">
        <f t="shared" ref="J208:T208" si="39">SUM(J205:J207)</f>
        <v>409.44</v>
      </c>
      <c r="K208" s="148">
        <f t="shared" si="39"/>
        <v>409.44</v>
      </c>
      <c r="L208" s="148">
        <f t="shared" si="39"/>
        <v>0</v>
      </c>
      <c r="M208" s="148">
        <f t="shared" si="39"/>
        <v>409.44</v>
      </c>
      <c r="N208" s="148">
        <f t="shared" si="39"/>
        <v>0</v>
      </c>
      <c r="O208" s="148">
        <f t="shared" si="39"/>
        <v>0</v>
      </c>
      <c r="P208" s="148">
        <f t="shared" si="39"/>
        <v>0</v>
      </c>
      <c r="Q208" s="148"/>
      <c r="R208" s="148">
        <f t="shared" si="39"/>
        <v>0</v>
      </c>
      <c r="S208" s="148">
        <f t="shared" si="39"/>
        <v>0</v>
      </c>
      <c r="T208" s="148">
        <f t="shared" si="39"/>
        <v>409.44</v>
      </c>
      <c r="AH208" s="145"/>
    </row>
    <row r="209" spans="1:34" s="1" customFormat="1">
      <c r="A209" s="41"/>
      <c r="B209" s="100"/>
      <c r="C209" s="98"/>
      <c r="D209" s="51"/>
      <c r="E209" s="89"/>
      <c r="F209" s="99"/>
      <c r="G209" s="97"/>
      <c r="H209" s="154">
        <v>14000087</v>
      </c>
      <c r="I209" s="184">
        <v>43280</v>
      </c>
      <c r="J209" s="198">
        <v>262.27</v>
      </c>
      <c r="K209" s="198">
        <v>262.27</v>
      </c>
      <c r="L209" s="198"/>
      <c r="M209" s="198">
        <v>262.27</v>
      </c>
      <c r="N209" s="198"/>
      <c r="O209" s="198"/>
      <c r="P209" s="198"/>
      <c r="Q209" s="198"/>
      <c r="R209" s="198"/>
      <c r="S209" s="187">
        <f>J209-O209-P209-T209</f>
        <v>0</v>
      </c>
      <c r="T209" s="198">
        <v>262.27</v>
      </c>
      <c r="U209" s="110">
        <v>383.36</v>
      </c>
      <c r="V209" s="108" t="s">
        <v>169</v>
      </c>
      <c r="W209" s="108" t="s">
        <v>99</v>
      </c>
      <c r="AH209" s="145"/>
    </row>
    <row r="210" spans="1:34" s="1" customFormat="1">
      <c r="A210" s="159">
        <v>21</v>
      </c>
      <c r="B210" s="147" t="s">
        <v>90</v>
      </c>
      <c r="C210" s="98"/>
      <c r="D210" s="51"/>
      <c r="E210" s="89"/>
      <c r="F210" s="99"/>
      <c r="G210" s="97"/>
      <c r="H210" s="154"/>
      <c r="I210" s="209"/>
      <c r="J210" s="198"/>
      <c r="K210" s="198"/>
      <c r="L210" s="198"/>
      <c r="M210" s="198"/>
      <c r="N210" s="198"/>
      <c r="O210" s="198"/>
      <c r="P210" s="198"/>
      <c r="Q210" s="198"/>
      <c r="R210" s="198"/>
      <c r="S210" s="187">
        <f>J210-O210-P210-T210</f>
        <v>0</v>
      </c>
      <c r="T210" s="198"/>
      <c r="AH210" s="145"/>
    </row>
    <row r="211" spans="1:34" s="1" customFormat="1">
      <c r="A211" s="51"/>
      <c r="B211" s="49"/>
      <c r="C211" s="98"/>
      <c r="D211" s="51"/>
      <c r="E211" s="89"/>
      <c r="F211" s="99"/>
      <c r="G211" s="97"/>
      <c r="H211" s="23"/>
      <c r="I211" s="209"/>
      <c r="J211" s="198"/>
      <c r="K211" s="198"/>
      <c r="L211" s="198"/>
      <c r="M211" s="198"/>
      <c r="N211" s="198"/>
      <c r="O211" s="198"/>
      <c r="P211" s="198"/>
      <c r="Q211" s="198"/>
      <c r="R211" s="198"/>
      <c r="S211" s="187">
        <f>J211-O211-P211-T211</f>
        <v>0</v>
      </c>
      <c r="T211" s="198"/>
      <c r="AH211" s="145"/>
    </row>
    <row r="212" spans="1:34" s="1" customFormat="1">
      <c r="A212" s="155"/>
      <c r="B212" s="178" t="s">
        <v>9</v>
      </c>
      <c r="C212" s="58"/>
      <c r="D212" s="51"/>
      <c r="E212" s="89"/>
      <c r="F212" s="99"/>
      <c r="G212" s="97"/>
      <c r="H212" s="189"/>
      <c r="I212" s="209"/>
      <c r="J212" s="148">
        <f>SUM(J209:J211)</f>
        <v>262.27</v>
      </c>
      <c r="K212" s="148">
        <f t="shared" ref="K212:T212" si="40">SUM(K209:K211)</f>
        <v>262.27</v>
      </c>
      <c r="L212" s="148">
        <f t="shared" si="40"/>
        <v>0</v>
      </c>
      <c r="M212" s="148">
        <f t="shared" si="40"/>
        <v>262.27</v>
      </c>
      <c r="N212" s="148">
        <f t="shared" si="40"/>
        <v>0</v>
      </c>
      <c r="O212" s="148">
        <f t="shared" si="40"/>
        <v>0</v>
      </c>
      <c r="P212" s="148">
        <f t="shared" si="40"/>
        <v>0</v>
      </c>
      <c r="Q212" s="148"/>
      <c r="R212" s="148">
        <f t="shared" si="40"/>
        <v>0</v>
      </c>
      <c r="S212" s="148">
        <f t="shared" si="40"/>
        <v>0</v>
      </c>
      <c r="T212" s="148">
        <f t="shared" si="40"/>
        <v>262.27</v>
      </c>
      <c r="AH212" s="145"/>
    </row>
    <row r="213" spans="1:34" s="1" customFormat="1">
      <c r="A213" s="158"/>
      <c r="B213" s="178"/>
      <c r="C213" s="98"/>
      <c r="D213" s="51"/>
      <c r="E213" s="89"/>
      <c r="F213" s="99"/>
      <c r="G213" s="97"/>
      <c r="H213" s="149" t="s">
        <v>234</v>
      </c>
      <c r="I213" s="184">
        <v>43281</v>
      </c>
      <c r="J213" s="154">
        <v>1783.24</v>
      </c>
      <c r="K213" s="154">
        <v>1783.24</v>
      </c>
      <c r="L213" s="154"/>
      <c r="M213" s="154">
        <v>1783.24</v>
      </c>
      <c r="N213" s="154"/>
      <c r="O213" s="154"/>
      <c r="P213" s="154"/>
      <c r="Q213" s="154"/>
      <c r="R213" s="154"/>
      <c r="S213" s="187">
        <v>0</v>
      </c>
      <c r="T213" s="154">
        <v>1783.24</v>
      </c>
      <c r="U213" s="110">
        <v>973.27</v>
      </c>
      <c r="V213" s="108" t="s">
        <v>124</v>
      </c>
      <c r="W213" s="108" t="s">
        <v>122</v>
      </c>
      <c r="AH213" s="145"/>
    </row>
    <row r="214" spans="1:34" s="1" customFormat="1">
      <c r="A214" s="155">
        <v>22</v>
      </c>
      <c r="B214" s="179" t="s">
        <v>80</v>
      </c>
      <c r="C214" s="98"/>
      <c r="D214" s="51"/>
      <c r="E214" s="89"/>
      <c r="F214" s="99"/>
      <c r="G214" s="97"/>
      <c r="H214" s="50"/>
      <c r="I214" s="184"/>
      <c r="J214" s="154"/>
      <c r="K214" s="154"/>
      <c r="L214" s="154"/>
      <c r="M214" s="154"/>
      <c r="N214" s="154"/>
      <c r="O214" s="154"/>
      <c r="P214" s="154"/>
      <c r="Q214" s="154"/>
      <c r="R214" s="154"/>
      <c r="S214" s="187">
        <f>J214-O214-P214-T214</f>
        <v>0</v>
      </c>
      <c r="T214" s="154"/>
      <c r="AH214" s="145"/>
    </row>
    <row r="215" spans="1:34" s="1" customFormat="1">
      <c r="A215" s="164"/>
      <c r="B215" s="52"/>
      <c r="C215" s="98"/>
      <c r="D215" s="51"/>
      <c r="E215" s="89"/>
      <c r="F215" s="99"/>
      <c r="G215" s="97"/>
      <c r="H215" s="189"/>
      <c r="I215" s="193"/>
      <c r="J215" s="197"/>
      <c r="K215" s="197"/>
      <c r="L215" s="197"/>
      <c r="M215" s="197"/>
      <c r="N215" s="197"/>
      <c r="O215" s="197"/>
      <c r="P215" s="197"/>
      <c r="Q215" s="197"/>
      <c r="R215" s="197"/>
      <c r="S215" s="187">
        <f>J215-O215-P215-T215</f>
        <v>0</v>
      </c>
      <c r="T215" s="197"/>
      <c r="AH215" s="145"/>
    </row>
    <row r="216" spans="1:34" s="1" customFormat="1">
      <c r="A216" s="155"/>
      <c r="B216" s="125" t="s">
        <v>9</v>
      </c>
      <c r="C216" s="58"/>
      <c r="D216" s="51"/>
      <c r="E216" s="89"/>
      <c r="F216" s="99"/>
      <c r="G216" s="97"/>
      <c r="H216" s="189"/>
      <c r="I216" s="209"/>
      <c r="J216" s="148">
        <f t="shared" ref="J216:P216" si="41">SUM(J213:J215)</f>
        <v>1783.24</v>
      </c>
      <c r="K216" s="148">
        <f t="shared" si="41"/>
        <v>1783.24</v>
      </c>
      <c r="L216" s="148">
        <f t="shared" si="41"/>
        <v>0</v>
      </c>
      <c r="M216" s="148">
        <f t="shared" si="41"/>
        <v>1783.24</v>
      </c>
      <c r="N216" s="148">
        <f t="shared" si="41"/>
        <v>0</v>
      </c>
      <c r="O216" s="148">
        <f t="shared" si="41"/>
        <v>0</v>
      </c>
      <c r="P216" s="148">
        <f t="shared" si="41"/>
        <v>0</v>
      </c>
      <c r="Q216" s="148"/>
      <c r="R216" s="148">
        <f>SUM(R213:R215)</f>
        <v>0</v>
      </c>
      <c r="S216" s="148">
        <f>SUM(S213:S215)</f>
        <v>0</v>
      </c>
      <c r="T216" s="148">
        <f>SUM(T213:T215)</f>
        <v>1783.24</v>
      </c>
      <c r="AH216" s="145"/>
    </row>
    <row r="217" spans="1:34" s="1" customFormat="1">
      <c r="A217" s="41"/>
      <c r="B217" s="178" t="s">
        <v>180</v>
      </c>
      <c r="C217" s="98"/>
      <c r="D217" s="51"/>
      <c r="E217" s="89"/>
      <c r="F217" s="99"/>
      <c r="G217" s="97"/>
      <c r="H217" s="154">
        <v>482</v>
      </c>
      <c r="I217" s="184">
        <v>43250</v>
      </c>
      <c r="J217" s="198">
        <v>2615.37</v>
      </c>
      <c r="K217" s="198">
        <v>2615.37</v>
      </c>
      <c r="L217" s="198">
        <v>2615.37</v>
      </c>
      <c r="M217" s="198"/>
      <c r="N217" s="198"/>
      <c r="O217" s="198"/>
      <c r="P217" s="198"/>
      <c r="Q217" s="198"/>
      <c r="R217" s="198"/>
      <c r="S217" s="187">
        <f>J217-O217-P217-T217</f>
        <v>2615.37</v>
      </c>
      <c r="T217" s="198">
        <v>0</v>
      </c>
      <c r="U217" s="110">
        <v>4555.84</v>
      </c>
      <c r="V217" s="108" t="s">
        <v>168</v>
      </c>
      <c r="W217" s="108" t="s">
        <v>152</v>
      </c>
      <c r="AH217" s="145"/>
    </row>
    <row r="218" spans="1:34" s="1" customFormat="1">
      <c r="A218" s="159">
        <v>23</v>
      </c>
      <c r="B218" s="179" t="s">
        <v>181</v>
      </c>
      <c r="C218" s="98"/>
      <c r="D218" s="51"/>
      <c r="E218" s="89"/>
      <c r="F218" s="99"/>
      <c r="G218" s="97"/>
      <c r="H218" s="212">
        <v>490</v>
      </c>
      <c r="I218" s="184">
        <v>43281</v>
      </c>
      <c r="J218" s="198">
        <v>4937.01</v>
      </c>
      <c r="K218" s="198">
        <v>4937.01</v>
      </c>
      <c r="L218" s="198"/>
      <c r="M218" s="198">
        <v>4937.01</v>
      </c>
      <c r="N218" s="198"/>
      <c r="O218" s="198"/>
      <c r="P218" s="198"/>
      <c r="Q218" s="198"/>
      <c r="R218" s="198"/>
      <c r="S218" s="187">
        <f>J218-O218-P218-T218</f>
        <v>0</v>
      </c>
      <c r="T218" s="198">
        <v>4937.01</v>
      </c>
      <c r="AH218" s="145"/>
    </row>
    <row r="219" spans="1:34" s="1" customFormat="1">
      <c r="A219" s="51"/>
      <c r="B219" s="52"/>
      <c r="C219" s="98"/>
      <c r="D219" s="51"/>
      <c r="E219" s="89"/>
      <c r="F219" s="99"/>
      <c r="G219" s="97"/>
      <c r="H219" s="189"/>
      <c r="I219" s="209"/>
      <c r="J219" s="198"/>
      <c r="K219" s="198"/>
      <c r="L219" s="198"/>
      <c r="M219" s="198"/>
      <c r="N219" s="198"/>
      <c r="O219" s="198"/>
      <c r="P219" s="198"/>
      <c r="Q219" s="198"/>
      <c r="R219" s="198"/>
      <c r="S219" s="187">
        <f>J219-O219-P219-T219</f>
        <v>0</v>
      </c>
      <c r="T219" s="198"/>
      <c r="AH219" s="145"/>
    </row>
    <row r="220" spans="1:34" s="1" customFormat="1">
      <c r="A220" s="155"/>
      <c r="B220" s="178" t="s">
        <v>9</v>
      </c>
      <c r="C220" s="58"/>
      <c r="D220" s="51"/>
      <c r="E220" s="89"/>
      <c r="F220" s="99"/>
      <c r="G220" s="97"/>
      <c r="H220" s="189"/>
      <c r="I220" s="209"/>
      <c r="J220" s="148">
        <f>SUM(J217:J219)</f>
        <v>7552.38</v>
      </c>
      <c r="K220" s="148">
        <f t="shared" ref="K220:T220" si="42">SUM(K217:K219)</f>
        <v>7552.38</v>
      </c>
      <c r="L220" s="148">
        <f t="shared" si="42"/>
        <v>2615.37</v>
      </c>
      <c r="M220" s="148">
        <f t="shared" si="42"/>
        <v>4937.01</v>
      </c>
      <c r="N220" s="148">
        <f t="shared" si="42"/>
        <v>0</v>
      </c>
      <c r="O220" s="148">
        <f t="shared" si="42"/>
        <v>0</v>
      </c>
      <c r="P220" s="148">
        <f t="shared" si="42"/>
        <v>0</v>
      </c>
      <c r="Q220" s="148"/>
      <c r="R220" s="148">
        <f t="shared" si="42"/>
        <v>0</v>
      </c>
      <c r="S220" s="148">
        <f t="shared" si="42"/>
        <v>2615.37</v>
      </c>
      <c r="T220" s="148">
        <f t="shared" si="42"/>
        <v>4937.01</v>
      </c>
      <c r="AH220" s="145"/>
    </row>
    <row r="221" spans="1:34" s="1" customFormat="1">
      <c r="A221" s="158"/>
      <c r="B221" s="178" t="s">
        <v>94</v>
      </c>
      <c r="C221" s="98"/>
      <c r="D221" s="51"/>
      <c r="E221" s="89"/>
      <c r="F221" s="99"/>
      <c r="G221" s="97"/>
      <c r="H221" s="189">
        <v>3235</v>
      </c>
      <c r="I221" s="184">
        <v>43280</v>
      </c>
      <c r="J221" s="198">
        <v>312.5</v>
      </c>
      <c r="K221" s="198">
        <v>312.5</v>
      </c>
      <c r="L221" s="198"/>
      <c r="M221" s="198">
        <v>312.5</v>
      </c>
      <c r="N221" s="198"/>
      <c r="O221" s="198"/>
      <c r="P221" s="198"/>
      <c r="Q221" s="198"/>
      <c r="R221" s="198"/>
      <c r="S221" s="187">
        <v>0</v>
      </c>
      <c r="T221" s="198">
        <v>312.5</v>
      </c>
      <c r="U221" s="108" t="s">
        <v>103</v>
      </c>
      <c r="V221" s="110">
        <v>2134.3200000000002</v>
      </c>
      <c r="W221" s="108" t="s">
        <v>102</v>
      </c>
      <c r="X221" s="108" t="s">
        <v>101</v>
      </c>
      <c r="Y221" s="109">
        <v>2134.3200000000002</v>
      </c>
      <c r="Z221" s="108" t="s">
        <v>100</v>
      </c>
      <c r="AA221" s="108" t="s">
        <v>99</v>
      </c>
      <c r="AH221" s="145"/>
    </row>
    <row r="222" spans="1:34" s="1" customFormat="1">
      <c r="A222" s="155">
        <v>22</v>
      </c>
      <c r="B222" s="179" t="s">
        <v>95</v>
      </c>
      <c r="C222" s="98"/>
      <c r="D222" s="51"/>
      <c r="E222" s="89"/>
      <c r="F222" s="99"/>
      <c r="G222" s="97"/>
      <c r="H222" s="189"/>
      <c r="I222" s="184"/>
      <c r="J222" s="198"/>
      <c r="K222" s="198"/>
      <c r="L222" s="198"/>
      <c r="M222" s="198"/>
      <c r="N222" s="198"/>
      <c r="O222" s="198"/>
      <c r="P222" s="198"/>
      <c r="Q222" s="198"/>
      <c r="R222" s="198"/>
      <c r="S222" s="187">
        <f>J222-O222-P222-T222</f>
        <v>0</v>
      </c>
      <c r="T222" s="185"/>
      <c r="AH222" s="145"/>
    </row>
    <row r="223" spans="1:34" s="1" customFormat="1">
      <c r="A223" s="164"/>
      <c r="B223" s="52" t="s">
        <v>96</v>
      </c>
      <c r="C223" s="98"/>
      <c r="D223" s="51"/>
      <c r="E223" s="89"/>
      <c r="F223" s="99"/>
      <c r="G223" s="97"/>
      <c r="H223" s="189"/>
      <c r="I223" s="209"/>
      <c r="J223" s="198"/>
      <c r="K223" s="198"/>
      <c r="L223" s="198"/>
      <c r="M223" s="198"/>
      <c r="N223" s="198"/>
      <c r="O223" s="198"/>
      <c r="P223" s="198"/>
      <c r="Q223" s="198"/>
      <c r="R223" s="198"/>
      <c r="S223" s="187">
        <f>J223-O223-P223-T223</f>
        <v>0</v>
      </c>
      <c r="T223" s="198"/>
      <c r="AH223" s="145"/>
    </row>
    <row r="224" spans="1:34" s="1" customFormat="1">
      <c r="A224" s="155"/>
      <c r="B224" s="23" t="s">
        <v>9</v>
      </c>
      <c r="C224" s="58"/>
      <c r="D224" s="51"/>
      <c r="E224" s="89"/>
      <c r="F224" s="99"/>
      <c r="G224" s="97"/>
      <c r="H224" s="189"/>
      <c r="I224" s="209"/>
      <c r="J224" s="148">
        <f>SUM(J221:J223)</f>
        <v>312.5</v>
      </c>
      <c r="K224" s="148">
        <f t="shared" ref="K224:T224" si="43">SUM(K221:K223)</f>
        <v>312.5</v>
      </c>
      <c r="L224" s="148">
        <f t="shared" si="43"/>
        <v>0</v>
      </c>
      <c r="M224" s="148">
        <f t="shared" si="43"/>
        <v>312.5</v>
      </c>
      <c r="N224" s="148">
        <f t="shared" si="43"/>
        <v>0</v>
      </c>
      <c r="O224" s="148">
        <f t="shared" si="43"/>
        <v>0</v>
      </c>
      <c r="P224" s="148">
        <f t="shared" si="43"/>
        <v>0</v>
      </c>
      <c r="Q224" s="148"/>
      <c r="R224" s="148">
        <f t="shared" si="43"/>
        <v>0</v>
      </c>
      <c r="S224" s="148">
        <f t="shared" si="43"/>
        <v>0</v>
      </c>
      <c r="T224" s="148">
        <f t="shared" si="43"/>
        <v>312.5</v>
      </c>
      <c r="AH224" s="145"/>
    </row>
    <row r="225" spans="1:34" s="1" customFormat="1" ht="15.75" customHeight="1">
      <c r="A225" s="158"/>
      <c r="B225" s="178"/>
      <c r="C225" s="98"/>
      <c r="D225" s="51"/>
      <c r="E225" s="89"/>
      <c r="F225" s="99"/>
      <c r="G225" s="97"/>
      <c r="H225" s="189">
        <v>20597</v>
      </c>
      <c r="I225" s="184">
        <v>43280</v>
      </c>
      <c r="J225" s="198">
        <v>1416.48</v>
      </c>
      <c r="K225" s="198">
        <v>1416.48</v>
      </c>
      <c r="L225" s="198"/>
      <c r="M225" s="198">
        <v>1416.48</v>
      </c>
      <c r="N225" s="198"/>
      <c r="O225" s="198"/>
      <c r="P225" s="198"/>
      <c r="Q225" s="198"/>
      <c r="R225" s="198"/>
      <c r="S225" s="187">
        <f>J225-O225-P225-T225</f>
        <v>0</v>
      </c>
      <c r="T225" s="198">
        <v>1416.48</v>
      </c>
      <c r="AH225" s="145"/>
    </row>
    <row r="226" spans="1:34" s="1" customFormat="1">
      <c r="A226" s="155">
        <v>24</v>
      </c>
      <c r="B226" s="179" t="s">
        <v>229</v>
      </c>
      <c r="C226" s="98"/>
      <c r="D226" s="51"/>
      <c r="E226" s="89"/>
      <c r="F226" s="99"/>
      <c r="G226" s="97"/>
      <c r="H226" s="189"/>
      <c r="I226" s="209"/>
      <c r="J226" s="198"/>
      <c r="K226" s="198"/>
      <c r="L226" s="198"/>
      <c r="M226" s="198"/>
      <c r="N226" s="198"/>
      <c r="O226" s="198"/>
      <c r="P226" s="198"/>
      <c r="Q226" s="198"/>
      <c r="R226" s="198"/>
      <c r="S226" s="187">
        <f>J226-O226-P226-T226</f>
        <v>0</v>
      </c>
      <c r="T226" s="198"/>
      <c r="AH226" s="145"/>
    </row>
    <row r="227" spans="1:34" s="1" customFormat="1">
      <c r="A227" s="164"/>
      <c r="B227" s="52"/>
      <c r="C227" s="98"/>
      <c r="D227" s="51"/>
      <c r="E227" s="89"/>
      <c r="F227" s="99"/>
      <c r="G227" s="97"/>
      <c r="H227" s="189"/>
      <c r="I227" s="209"/>
      <c r="J227" s="198"/>
      <c r="K227" s="198"/>
      <c r="L227" s="198"/>
      <c r="M227" s="198"/>
      <c r="N227" s="198"/>
      <c r="O227" s="198"/>
      <c r="P227" s="198"/>
      <c r="Q227" s="198"/>
      <c r="R227" s="198"/>
      <c r="S227" s="187">
        <f>J227-O227-P227-T227</f>
        <v>0</v>
      </c>
      <c r="T227" s="198"/>
      <c r="AH227" s="145"/>
    </row>
    <row r="228" spans="1:34" s="1" customFormat="1">
      <c r="A228" s="158"/>
      <c r="B228" s="178" t="s">
        <v>9</v>
      </c>
      <c r="C228" s="58"/>
      <c r="D228" s="51"/>
      <c r="E228" s="89"/>
      <c r="F228" s="99"/>
      <c r="G228" s="97"/>
      <c r="H228" s="189"/>
      <c r="I228" s="209"/>
      <c r="J228" s="148">
        <f>SUM(J225:J227)</f>
        <v>1416.48</v>
      </c>
      <c r="K228" s="148">
        <f t="shared" ref="K228:T228" si="44">SUM(K225:K227)</f>
        <v>1416.48</v>
      </c>
      <c r="L228" s="148">
        <f t="shared" si="44"/>
        <v>0</v>
      </c>
      <c r="M228" s="148">
        <f t="shared" si="44"/>
        <v>1416.48</v>
      </c>
      <c r="N228" s="148">
        <f t="shared" si="44"/>
        <v>0</v>
      </c>
      <c r="O228" s="148">
        <f t="shared" si="44"/>
        <v>0</v>
      </c>
      <c r="P228" s="148">
        <f t="shared" si="44"/>
        <v>0</v>
      </c>
      <c r="Q228" s="148"/>
      <c r="R228" s="148">
        <f t="shared" si="44"/>
        <v>0</v>
      </c>
      <c r="S228" s="148">
        <f t="shared" si="44"/>
        <v>0</v>
      </c>
      <c r="T228" s="148">
        <f t="shared" si="44"/>
        <v>1416.48</v>
      </c>
      <c r="AH228" s="145"/>
    </row>
    <row r="229" spans="1:34" s="1" customFormat="1">
      <c r="A229" s="158"/>
      <c r="B229" s="22"/>
      <c r="C229" s="98"/>
      <c r="D229" s="51"/>
      <c r="E229" s="89"/>
      <c r="F229" s="99"/>
      <c r="G229" s="97"/>
      <c r="H229" s="189">
        <v>1</v>
      </c>
      <c r="I229" s="184">
        <v>43255</v>
      </c>
      <c r="J229" s="148">
        <v>1104.44</v>
      </c>
      <c r="K229" s="148">
        <v>1104.44</v>
      </c>
      <c r="L229" s="148" t="s">
        <v>221</v>
      </c>
      <c r="M229" s="148">
        <v>1104.44</v>
      </c>
      <c r="N229" s="148"/>
      <c r="O229" s="148"/>
      <c r="P229" s="148"/>
      <c r="Q229" s="148"/>
      <c r="R229" s="148"/>
      <c r="S229" s="187">
        <f t="shared" ref="S229:S233" si="45">J229-O229-P229-T229</f>
        <v>1104.44</v>
      </c>
      <c r="T229" s="148">
        <v>0</v>
      </c>
      <c r="AH229" s="145"/>
    </row>
    <row r="230" spans="1:34" s="1" customFormat="1">
      <c r="A230" s="155">
        <v>25</v>
      </c>
      <c r="B230" s="125" t="s">
        <v>218</v>
      </c>
      <c r="C230" s="98"/>
      <c r="D230" s="51"/>
      <c r="E230" s="89"/>
      <c r="F230" s="99"/>
      <c r="G230" s="97"/>
      <c r="H230" s="189"/>
      <c r="I230" s="209"/>
      <c r="J230" s="148"/>
      <c r="K230" s="148"/>
      <c r="L230" s="148"/>
      <c r="M230" s="148"/>
      <c r="N230" s="148"/>
      <c r="O230" s="148"/>
      <c r="P230" s="148"/>
      <c r="Q230" s="148"/>
      <c r="R230" s="148"/>
      <c r="S230" s="187">
        <f t="shared" si="45"/>
        <v>0</v>
      </c>
      <c r="T230" s="148"/>
      <c r="AH230" s="145"/>
    </row>
    <row r="231" spans="1:34" s="1" customFormat="1">
      <c r="A231" s="164"/>
      <c r="B231" s="125"/>
      <c r="C231" s="98"/>
      <c r="D231" s="51"/>
      <c r="E231" s="89"/>
      <c r="F231" s="99"/>
      <c r="G231" s="97"/>
      <c r="H231" s="189"/>
      <c r="I231" s="209"/>
      <c r="J231" s="148"/>
      <c r="K231" s="148"/>
      <c r="L231" s="148"/>
      <c r="M231" s="148"/>
      <c r="N231" s="148"/>
      <c r="O231" s="148"/>
      <c r="P231" s="148"/>
      <c r="Q231" s="148"/>
      <c r="R231" s="148"/>
      <c r="S231" s="187">
        <f t="shared" si="45"/>
        <v>0</v>
      </c>
      <c r="T231" s="148"/>
      <c r="AH231" s="145"/>
    </row>
    <row r="232" spans="1:34" s="1" customFormat="1">
      <c r="A232" s="155"/>
      <c r="B232" s="178" t="s">
        <v>9</v>
      </c>
      <c r="C232" s="58"/>
      <c r="D232" s="51"/>
      <c r="E232" s="89"/>
      <c r="F232" s="99"/>
      <c r="G232" s="97"/>
      <c r="H232" s="189"/>
      <c r="I232" s="209"/>
      <c r="J232" s="148">
        <f>SUM(J229:J231)</f>
        <v>1104.44</v>
      </c>
      <c r="K232" s="148">
        <f t="shared" ref="K232:T232" si="46">SUM(K229:K231)</f>
        <v>1104.44</v>
      </c>
      <c r="L232" s="148">
        <f t="shared" si="46"/>
        <v>0</v>
      </c>
      <c r="M232" s="148">
        <f t="shared" si="46"/>
        <v>1104.44</v>
      </c>
      <c r="N232" s="148">
        <f t="shared" si="46"/>
        <v>0</v>
      </c>
      <c r="O232" s="148">
        <f t="shared" si="46"/>
        <v>0</v>
      </c>
      <c r="P232" s="148">
        <f t="shared" si="46"/>
        <v>0</v>
      </c>
      <c r="Q232" s="148"/>
      <c r="R232" s="148">
        <f t="shared" si="46"/>
        <v>0</v>
      </c>
      <c r="S232" s="148">
        <f t="shared" si="46"/>
        <v>1104.44</v>
      </c>
      <c r="T232" s="148">
        <f t="shared" si="46"/>
        <v>0</v>
      </c>
      <c r="AH232" s="145"/>
    </row>
    <row r="233" spans="1:34" s="1" customFormat="1">
      <c r="A233" s="158"/>
      <c r="B233" s="178"/>
      <c r="C233" s="98"/>
      <c r="D233" s="51"/>
      <c r="E233" s="89"/>
      <c r="F233" s="99"/>
      <c r="G233" s="97"/>
      <c r="H233" s="189">
        <v>6413</v>
      </c>
      <c r="I233" s="184">
        <v>43281</v>
      </c>
      <c r="J233" s="198">
        <v>252.52</v>
      </c>
      <c r="K233" s="198">
        <v>252.52</v>
      </c>
      <c r="L233" s="148"/>
      <c r="M233" s="198">
        <v>252.52</v>
      </c>
      <c r="N233" s="148"/>
      <c r="O233" s="148"/>
      <c r="P233" s="148"/>
      <c r="Q233" s="148"/>
      <c r="R233" s="148"/>
      <c r="S233" s="187">
        <f t="shared" si="45"/>
        <v>0</v>
      </c>
      <c r="T233" s="198">
        <v>252.52</v>
      </c>
      <c r="AH233" s="145"/>
    </row>
    <row r="234" spans="1:34" s="1" customFormat="1">
      <c r="A234" s="155">
        <v>26</v>
      </c>
      <c r="B234" s="179" t="s">
        <v>235</v>
      </c>
      <c r="C234" s="98"/>
      <c r="D234" s="51"/>
      <c r="E234" s="89"/>
      <c r="F234" s="99"/>
      <c r="G234" s="97"/>
      <c r="H234" s="189"/>
      <c r="I234" s="209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AH234" s="145"/>
    </row>
    <row r="235" spans="1:34" s="1" customFormat="1">
      <c r="A235" s="164"/>
      <c r="B235" s="52"/>
      <c r="C235" s="98"/>
      <c r="D235" s="51"/>
      <c r="E235" s="89"/>
      <c r="F235" s="99"/>
      <c r="G235" s="97"/>
      <c r="H235" s="189"/>
      <c r="I235" s="209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AH235" s="145"/>
    </row>
    <row r="236" spans="1:34" s="1" customFormat="1">
      <c r="A236" s="164"/>
      <c r="B236" s="52"/>
      <c r="C236" s="58"/>
      <c r="D236" s="51"/>
      <c r="E236" s="89"/>
      <c r="F236" s="99"/>
      <c r="G236" s="97"/>
      <c r="H236" s="189"/>
      <c r="I236" s="209"/>
      <c r="J236" s="148">
        <f>SUM(J233:J235)</f>
        <v>252.52</v>
      </c>
      <c r="K236" s="148">
        <f t="shared" ref="K236:T236" si="47">SUM(K233:K235)</f>
        <v>252.52</v>
      </c>
      <c r="L236" s="148">
        <f t="shared" si="47"/>
        <v>0</v>
      </c>
      <c r="M236" s="148">
        <f t="shared" si="47"/>
        <v>252.52</v>
      </c>
      <c r="N236" s="148">
        <f t="shared" si="47"/>
        <v>0</v>
      </c>
      <c r="O236" s="148">
        <f t="shared" si="47"/>
        <v>0</v>
      </c>
      <c r="P236" s="148">
        <f t="shared" si="47"/>
        <v>0</v>
      </c>
      <c r="Q236" s="148">
        <f t="shared" si="47"/>
        <v>0</v>
      </c>
      <c r="R236" s="148">
        <f t="shared" si="47"/>
        <v>0</v>
      </c>
      <c r="S236" s="148">
        <f t="shared" si="47"/>
        <v>0</v>
      </c>
      <c r="T236" s="148">
        <f t="shared" si="47"/>
        <v>252.52</v>
      </c>
      <c r="AH236" s="145"/>
    </row>
    <row r="237" spans="1:34" s="1" customFormat="1">
      <c r="A237" s="20"/>
      <c r="B237" s="19" t="s">
        <v>8</v>
      </c>
      <c r="C237" s="101"/>
      <c r="D237" s="20"/>
      <c r="E237" s="20"/>
      <c r="F237" s="20"/>
      <c r="G237" s="20"/>
      <c r="H237" s="189"/>
      <c r="I237" s="213"/>
      <c r="J237" s="214">
        <f t="shared" ref="J237:T237" si="48">J27+J50+J55+J60+J66+J71+J76+J91+J97+J106+J117+J162+J166+J171+J175+J179+J184+J188+J198+J193+J204+J208+J212+J216+J220+J224+J228+J232+J236</f>
        <v>529625.37999999989</v>
      </c>
      <c r="K237" s="47">
        <f t="shared" si="48"/>
        <v>529145.96</v>
      </c>
      <c r="L237" s="47">
        <f t="shared" si="48"/>
        <v>243032.62</v>
      </c>
      <c r="M237" s="47">
        <f t="shared" si="48"/>
        <v>274368.82000000007</v>
      </c>
      <c r="N237" s="47">
        <f t="shared" si="48"/>
        <v>11744.52</v>
      </c>
      <c r="O237" s="47">
        <f t="shared" si="48"/>
        <v>0</v>
      </c>
      <c r="P237" s="47">
        <f t="shared" si="48"/>
        <v>479.42</v>
      </c>
      <c r="Q237" s="47">
        <f t="shared" si="48"/>
        <v>837.52</v>
      </c>
      <c r="R237" s="47">
        <f t="shared" si="48"/>
        <v>0</v>
      </c>
      <c r="S237" s="47">
        <f t="shared" si="48"/>
        <v>400000</v>
      </c>
      <c r="T237" s="47">
        <f t="shared" si="48"/>
        <v>128308.44000000002</v>
      </c>
      <c r="U237" s="47">
        <f t="shared" ref="U237:AH237" si="49">U27+U50+U55+U60+U66+U71+U76+U91+U97+U106+U117+U162+U166+U171+U175+U179+U184+U188+U198+U193+U204+U208+U212+U216+U220+U224+U228+U232+U236</f>
        <v>106301.30000000002</v>
      </c>
      <c r="V237" s="47">
        <f t="shared" si="49"/>
        <v>0</v>
      </c>
      <c r="W237" s="47">
        <f t="shared" si="49"/>
        <v>0</v>
      </c>
      <c r="X237" s="47">
        <f t="shared" si="49"/>
        <v>0</v>
      </c>
      <c r="Y237" s="47">
        <f t="shared" si="49"/>
        <v>0</v>
      </c>
      <c r="Z237" s="47">
        <f t="shared" si="49"/>
        <v>0</v>
      </c>
      <c r="AA237" s="47">
        <f t="shared" si="49"/>
        <v>0</v>
      </c>
      <c r="AB237" s="47">
        <f t="shared" si="49"/>
        <v>0</v>
      </c>
      <c r="AC237" s="47">
        <f t="shared" si="49"/>
        <v>0</v>
      </c>
      <c r="AD237" s="47">
        <f t="shared" si="49"/>
        <v>0</v>
      </c>
      <c r="AE237" s="47">
        <f t="shared" si="49"/>
        <v>0</v>
      </c>
      <c r="AF237" s="47">
        <f t="shared" si="49"/>
        <v>0</v>
      </c>
      <c r="AG237" s="47">
        <f t="shared" si="49"/>
        <v>0</v>
      </c>
      <c r="AH237" s="47">
        <f t="shared" si="49"/>
        <v>80.63</v>
      </c>
    </row>
    <row r="238" spans="1:34">
      <c r="B238" s="2"/>
      <c r="C238" s="126"/>
      <c r="H238" s="18"/>
      <c r="I238" s="33"/>
      <c r="L238" s="2"/>
      <c r="M238" s="146"/>
      <c r="N238" s="2"/>
      <c r="S238" s="48"/>
      <c r="T238" s="9"/>
    </row>
    <row r="239" spans="1:34">
      <c r="A239" s="17" t="s">
        <v>7</v>
      </c>
      <c r="B239" s="2"/>
      <c r="C239" s="127"/>
      <c r="D239" s="128"/>
      <c r="E239" s="37"/>
      <c r="H239" s="2"/>
      <c r="I239" s="12" t="s">
        <v>6</v>
      </c>
      <c r="J239" s="12"/>
      <c r="K239" s="12"/>
      <c r="L239" s="16"/>
      <c r="M239" s="256" t="s">
        <v>216</v>
      </c>
      <c r="N239" s="256"/>
      <c r="O239" s="256"/>
      <c r="P239" s="256"/>
      <c r="Q239" s="256"/>
      <c r="R239" s="256"/>
      <c r="S239" s="256"/>
      <c r="T239" s="256"/>
    </row>
    <row r="240" spans="1:34">
      <c r="A240" s="15" t="s">
        <v>5</v>
      </c>
      <c r="B240" s="129"/>
      <c r="C240" s="130"/>
      <c r="D240" s="11"/>
      <c r="E240" s="131"/>
      <c r="H240" s="2"/>
      <c r="I240" s="32"/>
      <c r="J240" s="13" t="s">
        <v>4</v>
      </c>
      <c r="K240" s="16"/>
      <c r="L240" s="37" t="s">
        <v>97</v>
      </c>
      <c r="M240" s="219" t="s">
        <v>217</v>
      </c>
      <c r="N240" s="219"/>
      <c r="O240" s="219"/>
      <c r="P240" s="219"/>
      <c r="Q240" s="219"/>
      <c r="R240" s="219"/>
      <c r="S240" s="219"/>
      <c r="T240" s="219"/>
    </row>
    <row r="241" spans="1:19">
      <c r="A241" s="6"/>
      <c r="B241" s="132"/>
      <c r="C241" s="133"/>
      <c r="D241" s="128"/>
      <c r="E241" s="134"/>
      <c r="F241" s="135"/>
      <c r="G241" s="16"/>
      <c r="H241" s="14"/>
      <c r="I241" s="32"/>
      <c r="J241" s="10"/>
      <c r="K241" s="13"/>
      <c r="L241" s="13"/>
      <c r="M241" s="13"/>
      <c r="N241" s="13"/>
      <c r="O241" s="9"/>
      <c r="P241" s="8"/>
      <c r="Q241" s="8"/>
      <c r="R241" s="8"/>
      <c r="S241" s="8"/>
    </row>
    <row r="242" spans="1:19">
      <c r="A242" s="6"/>
      <c r="B242" s="136"/>
      <c r="C242" s="137"/>
      <c r="D242" s="138"/>
      <c r="E242" s="9"/>
      <c r="F242" s="2"/>
      <c r="G242" s="139"/>
      <c r="H242" s="2"/>
      <c r="I242" s="34"/>
      <c r="J242" s="8"/>
      <c r="K242" s="5"/>
      <c r="L242" s="4"/>
      <c r="M242" s="4"/>
      <c r="N242" s="53" t="s">
        <v>87</v>
      </c>
      <c r="O242" s="7"/>
      <c r="P242" s="7"/>
      <c r="Q242" s="7"/>
      <c r="R242" s="7"/>
      <c r="S242" s="102"/>
    </row>
    <row r="243" spans="1:19">
      <c r="A243" s="6"/>
      <c r="B243" s="140"/>
      <c r="C243" s="137"/>
      <c r="D243" s="138"/>
      <c r="E243" s="9"/>
      <c r="F243" s="141"/>
      <c r="G243" s="139"/>
      <c r="H243" s="2"/>
      <c r="I243" s="30"/>
      <c r="K243" s="5"/>
      <c r="L243" s="4"/>
      <c r="M243" s="277" t="s">
        <v>214</v>
      </c>
      <c r="N243" s="277"/>
      <c r="O243" s="277"/>
      <c r="P243" s="277"/>
      <c r="Q243" s="3"/>
      <c r="R243" s="3"/>
      <c r="S243" s="3"/>
    </row>
    <row r="244" spans="1:19">
      <c r="A244" s="6"/>
      <c r="B244" s="140"/>
      <c r="C244" s="137"/>
      <c r="D244" s="138"/>
      <c r="E244" s="9"/>
      <c r="F244" s="141"/>
      <c r="G244" s="139"/>
      <c r="H244" s="2"/>
      <c r="I244" s="30"/>
      <c r="K244" s="5"/>
      <c r="L244" s="4"/>
      <c r="M244" s="107"/>
      <c r="N244" s="107"/>
      <c r="O244" s="107"/>
      <c r="P244" s="107"/>
      <c r="Q244" s="3"/>
      <c r="R244" s="3"/>
      <c r="S244" s="3"/>
    </row>
    <row r="245" spans="1:19">
      <c r="B245" s="2"/>
      <c r="C245" s="126"/>
      <c r="H245" s="2" t="s">
        <v>3</v>
      </c>
      <c r="I245" s="30"/>
      <c r="L245" s="2"/>
      <c r="M245" s="2"/>
      <c r="N245" s="2"/>
      <c r="S245" s="1" t="s">
        <v>2</v>
      </c>
    </row>
    <row r="246" spans="1:19">
      <c r="B246" s="2"/>
      <c r="C246" s="126"/>
      <c r="H246" s="2"/>
      <c r="I246" s="30" t="s">
        <v>1</v>
      </c>
      <c r="L246" s="2"/>
      <c r="M246" s="2"/>
      <c r="N246" s="2"/>
      <c r="S246" s="1" t="s">
        <v>0</v>
      </c>
    </row>
    <row r="247" spans="1:19">
      <c r="B247" s="2"/>
      <c r="C247" s="126"/>
      <c r="H247" s="2"/>
      <c r="I247" s="30"/>
      <c r="L247" s="2"/>
      <c r="M247" s="2"/>
      <c r="N247" s="2"/>
    </row>
  </sheetData>
  <sortState ref="H8:R37">
    <sortCondition ref="H8:H37"/>
  </sortState>
  <mergeCells count="99">
    <mergeCell ref="M243:P243"/>
    <mergeCell ref="A103:A105"/>
    <mergeCell ref="C72:C75"/>
    <mergeCell ref="A92:A96"/>
    <mergeCell ref="B92:B96"/>
    <mergeCell ref="B72:B75"/>
    <mergeCell ref="A72:A75"/>
    <mergeCell ref="A78:A90"/>
    <mergeCell ref="C92:C96"/>
    <mergeCell ref="G72:G75"/>
    <mergeCell ref="F72:F75"/>
    <mergeCell ref="A118:A161"/>
    <mergeCell ref="A107:A116"/>
    <mergeCell ref="B118:B161"/>
    <mergeCell ref="D118:D161"/>
    <mergeCell ref="C118:C161"/>
    <mergeCell ref="A9:A27"/>
    <mergeCell ref="A6:A7"/>
    <mergeCell ref="A29:A49"/>
    <mergeCell ref="D51:D54"/>
    <mergeCell ref="D29:D49"/>
    <mergeCell ref="A51:A54"/>
    <mergeCell ref="B51:B54"/>
    <mergeCell ref="C51:C54"/>
    <mergeCell ref="C6:C7"/>
    <mergeCell ref="B6:B7"/>
    <mergeCell ref="D9:D27"/>
    <mergeCell ref="A61:A65"/>
    <mergeCell ref="B67:B70"/>
    <mergeCell ref="C61:C65"/>
    <mergeCell ref="G61:G65"/>
    <mergeCell ref="F56:F59"/>
    <mergeCell ref="D61:D65"/>
    <mergeCell ref="D67:D70"/>
    <mergeCell ref="E56:E59"/>
    <mergeCell ref="D56:D59"/>
    <mergeCell ref="C67:C70"/>
    <mergeCell ref="A67:A70"/>
    <mergeCell ref="A56:A59"/>
    <mergeCell ref="B56:B59"/>
    <mergeCell ref="C56:C59"/>
    <mergeCell ref="G56:G59"/>
    <mergeCell ref="E61:E65"/>
    <mergeCell ref="M239:T239"/>
    <mergeCell ref="P6:P7"/>
    <mergeCell ref="G67:G70"/>
    <mergeCell ref="F6:F7"/>
    <mergeCell ref="G103:G105"/>
    <mergeCell ref="G118:G161"/>
    <mergeCell ref="F118:F161"/>
    <mergeCell ref="G92:G96"/>
    <mergeCell ref="G163:G165"/>
    <mergeCell ref="F163:F165"/>
    <mergeCell ref="Q6:R6"/>
    <mergeCell ref="H6:J6"/>
    <mergeCell ref="G6:G7"/>
    <mergeCell ref="G9:G27"/>
    <mergeCell ref="G51:G54"/>
    <mergeCell ref="F92:F96"/>
    <mergeCell ref="D78:D90"/>
    <mergeCell ref="E78:E90"/>
    <mergeCell ref="D72:D75"/>
    <mergeCell ref="E72:E75"/>
    <mergeCell ref="D92:D96"/>
    <mergeCell ref="E92:E96"/>
    <mergeCell ref="F29:F49"/>
    <mergeCell ref="F51:F54"/>
    <mergeCell ref="F67:F70"/>
    <mergeCell ref="F78:F90"/>
    <mergeCell ref="E67:E70"/>
    <mergeCell ref="F61:F65"/>
    <mergeCell ref="E51:E54"/>
    <mergeCell ref="E29:E49"/>
    <mergeCell ref="B107:B116"/>
    <mergeCell ref="C103:C105"/>
    <mergeCell ref="D103:D105"/>
    <mergeCell ref="E103:E105"/>
    <mergeCell ref="A163:A165"/>
    <mergeCell ref="E163:E165"/>
    <mergeCell ref="D163:D165"/>
    <mergeCell ref="C163:C165"/>
    <mergeCell ref="B163:B165"/>
    <mergeCell ref="E118:E161"/>
    <mergeCell ref="M240:T240"/>
    <mergeCell ref="B61:B65"/>
    <mergeCell ref="C29:C49"/>
    <mergeCell ref="B29:B49"/>
    <mergeCell ref="F9:F27"/>
    <mergeCell ref="E9:E27"/>
    <mergeCell ref="C9:C27"/>
    <mergeCell ref="C78:C90"/>
    <mergeCell ref="B78:B90"/>
    <mergeCell ref="G107:G116"/>
    <mergeCell ref="F107:F116"/>
    <mergeCell ref="E107:E116"/>
    <mergeCell ref="D107:D116"/>
    <mergeCell ref="C107:C116"/>
    <mergeCell ref="F103:F105"/>
    <mergeCell ref="G29:G49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6" sqref="C1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2018-07-19T13:19:20Z</cp:lastPrinted>
  <dcterms:created xsi:type="dcterms:W3CDTF">2017-06-21T10:50:40Z</dcterms:created>
  <dcterms:modified xsi:type="dcterms:W3CDTF">2018-08-30T06:03:23Z</dcterms:modified>
</cp:coreProperties>
</file>